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user\Desktop\"/>
    </mc:Choice>
  </mc:AlternateContent>
  <xr:revisionPtr revIDLastSave="0" documentId="13_ncr:201_{9C609AB4-BE55-46DC-B256-8CD0F8E975F9}" xr6:coauthVersionLast="47" xr6:coauthVersionMax="47" xr10:uidLastSave="{00000000-0000-0000-0000-000000000000}"/>
  <bookViews>
    <workbookView xWindow="-120" yWindow="-120" windowWidth="19440" windowHeight="10440"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0" i="7" l="1"/>
  <c r="D157" i="7" s="1"/>
  <c r="D164" i="7" s="1"/>
  <c r="D171" i="7" s="1"/>
  <c r="D115" i="7" l="1"/>
  <c r="D122" i="7" s="1"/>
  <c r="D129" i="7" s="1"/>
  <c r="D136" i="7" s="1"/>
  <c r="B4" i="11" l="1"/>
  <c r="B4" i="9"/>
  <c r="B4" i="8"/>
  <c r="D82" i="7"/>
  <c r="D51" i="7"/>
  <c r="C46" i="7"/>
  <c r="C171" i="7" s="1"/>
  <c r="D4" i="7"/>
  <c r="C4" i="6"/>
  <c r="C7" i="5"/>
  <c r="B4" i="5"/>
  <c r="D7" i="4"/>
  <c r="D7" i="3"/>
  <c r="C51" i="7" l="1"/>
  <c r="C122" i="7"/>
  <c r="C82" i="7"/>
  <c r="C157" i="7"/>
  <c r="C150" i="7"/>
  <c r="C129" i="7"/>
  <c r="C108" i="7"/>
  <c r="C136" i="7"/>
  <c r="C164" i="7"/>
  <c r="C115" i="7"/>
  <c r="C143" i="7"/>
  <c r="C12" i="6"/>
  <c r="E8" i="6"/>
  <c r="C30" i="5"/>
  <c r="C25" i="5"/>
  <c r="E19" i="4"/>
  <c r="D19" i="4"/>
  <c r="E13" i="4"/>
  <c r="D13" i="4"/>
  <c r="C32" i="5" l="1"/>
  <c r="C13" i="6"/>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<sst xmlns="http://schemas.openxmlformats.org/spreadsheetml/2006/main" count="449" uniqueCount="297">
  <si>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</si>
  <si>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</si>
  <si>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</si>
  <si>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</si>
  <si>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</si>
  <si>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</si>
  <si>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</si>
  <si>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</si>
  <si>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</si>
  <si>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</si>
  <si>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</si>
  <si>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</si>
  <si>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</si>
  <si>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</si>
  <si>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</si>
  <si>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</si>
  <si>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</si>
  <si>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</si>
  <si>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</si>
  <si>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</si>
  <si>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</si>
  <si>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</si>
  <si>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</si>
  <si>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</si>
  <si>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</si>
  <si>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</si>
  <si>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</si>
  <si>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</si>
  <si>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</si>
  <si>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</si>
  <si>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</si>
  <si>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</si>
  <si>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</si>
  <si>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</si>
  <si>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</si>
  <si>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</si>
  <si>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</si>
  <si>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</si>
  <si>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</si>
  <si>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</si>
  <si>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</si>
  <si>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</si>
  <si>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</si>
  <si>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</si>
  <si>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</si>
  <si>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</si>
  <si>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</si>
  <si>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</si>
  <si>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</si>
  <si>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</si>
  <si>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</si>
  <si>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</si>
  <si>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</si>
  <si>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</si>
  <si>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</si>
  <si>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</si>
  <si>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</si>
  <si>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</si>
  <si>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</si>
  <si>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</si>
  <si>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</si>
  <si>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</si>
  <si>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</si>
  <si>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</si>
  <si>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</si>
  <si>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</si>
  <si>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</si>
  <si>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</si>
  <si>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</si>
  <si>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</si>
  <si>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</si>
  <si>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</si>
  <si>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</si>
  <si>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</si>
  <si>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</si>
  <si>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</si>
  <si>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</si>
  <si>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</si>
  <si>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</si>
  <si>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</si>
  <si>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</si>
  <si>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</si>
  <si>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</si>
  <si>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</si>
  <si>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</si>
  <si>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</si>
  <si>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</si>
  <si>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</si>
  <si>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</si>
  <si>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</si>
  <si>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</si>
  <si>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</si>
  <si>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</si>
  <si>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</si>
  <si>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</si>
  <si>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</si>
  <si>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</si>
  <si>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</si>
  <si>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</si>
  <si>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</si>
  <si>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</si>
  <si>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</si>
  <si>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</si>
  <si>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</si>
  <si>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</si>
  <si>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</si>
  <si>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</si>
  <si>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</si>
  <si>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</si>
  <si>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</si>
  <si>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</si>
  <si>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</si>
  <si>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</si>
  <si>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</si>
  <si>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</si>
  <si>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</si>
  <si>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</si>
  <si>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</si>
  <si>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</si>
  <si>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</si>
  <si>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</si>
  <si>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</si>
  <si>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</si>
  <si>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</si>
  <si>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</si>
  <si>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</si>
  <si>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</si>
  <si>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</si>
  <si>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</si>
  <si>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</si>
  <si>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</si>
  <si>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</si>
  <si>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</si>
  <si>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</si>
  <si>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</si>
  <si>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</si>
  <si>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</si>
  <si>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</si>
  <si>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</si>
  <si>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</si>
  <si>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</si>
  <si>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</si>
  <si>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</si>
  <si>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</si>
  <si>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</si>
  <si>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</si>
  <si>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</si>
  <si>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</si>
  <si>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</si>
  <si>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</si>
  <si>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</si>
  <si>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</si>
  <si>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</si>
  <si>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</si>
  <si>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</si>
  <si>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</si>
  <si>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</si>
  <si>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</si>
  <si>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</si>
  <si>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</si>
  <si>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</si>
  <si>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</si>
  <si>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</si>
  <si>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</si>
  <si>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</si>
  <si>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</si>
  <si>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</si>
  <si>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</si>
  <si>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</si>
  <si>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</si>
  <si>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</si>
  <si>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</si>
  <si>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</si>
  <si>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</si>
  <si>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</si>
  <si>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</si>
  <si>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</si>
  <si>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</si>
  <si>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</si>
  <si>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</si>
  <si>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</si>
  <si>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</si>
  <si>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</si>
  <si>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</si>
  <si>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</si>
  <si>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</si>
  <si>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</si>
  <si>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</si>
  <si>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</si>
  <si>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</si>
  <si>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</si>
  <si>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</si>
  <si>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</si>
  <si>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</si>
  <si>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</si>
  <si>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</si>
  <si>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</si>
  <si>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</si>
  <si>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</si>
  <si>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</si>
  <si>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</si>
  <si>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</si>
  <si>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</si>
  <si>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</si>
  <si>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</si>
  <si>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</si>
  <si>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</si>
  <si>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</si>
  <si>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</si>
  <si>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</si>
  <si>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</si>
  <si>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</si>
  <si>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</si>
  <si>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</si>
  <si>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</si>
  <si>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</si>
  <si>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</si>
  <si>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</si>
  <si>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</si>
  <si>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</si>
  <si>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</si>
  <si>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</si>
  <si>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</si>
  <si>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</si>
  <si>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</si>
  <si>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</si>
  <si>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</si>
  <si>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</si>
  <si>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</si>
  <si>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</si>
  <si>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</si>
  <si>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</si>
  <si>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</si>
  <si>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</si>
  <si>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</si>
  <si>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</si>
  <si>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</si>
  <si>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</si>
  <si>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</si>
  <si>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</si>
  <si>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</si>
  <si>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</si>
  <si>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</si>
  <si>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</si>
  <si>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</si>
  <si>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</si>
  <si>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</si>
  <si>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</si>
  <si>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</si>
  <si>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</si>
  <si>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</si>
  <si>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</si>
  <si>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</si>
  <si>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</si>
  <si>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</si>
  <si>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FONDO DE INVERSIÓN INMOBILIARIO</t>
  </si>
  <si>
    <t>ANEXO C - DETALLE SOBRE LA COMPENSACIÓN DE LA SOCIEDAD ADMINISTRADORA</t>
  </si>
  <si>
    <t>INMOBILIARIO</t>
  </si>
  <si>
    <t>ANEXO B - COMPOSICIÓN DE LAS INVERSIONES</t>
  </si>
  <si>
    <t>RUC: 80121953-1.</t>
  </si>
  <si>
    <t xml:space="preserve"> registro N° 100_21102021 del 21 de octubre de 2021 por la Comisión Nacional de Valores (CNV).</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</si>
  <si>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</si>
  <si>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</si>
  <si>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</si>
  <si>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Nombre del Fondo: Fondo de Inversión Inmobiliario ("el Fondo").</t>
  </si>
  <si>
    <t>Moneda de Cuenta:  Dólares Americanos.</t>
  </si>
  <si>
    <t>ANEXO A - INFORMACIÓN SOBRE LA SOCIEDAD ADMINISTRADORA</t>
  </si>
  <si>
    <t>Objetivo de inversión: valorización del capital mediante la adquisición de terrenos y/o derechos en desarrollos inmobiliarios.</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</si>
  <si>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</si>
  <si>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</si>
  <si>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</si>
  <si>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</si>
  <si>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</si>
  <si>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</si>
  <si>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</si>
  <si>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</si>
  <si>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</si>
  <si>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9,98</t>
  </si>
  <si>
    <t>2,47</t>
  </si>
  <si>
    <t>16,13</t>
  </si>
  <si>
    <t>19,96</t>
  </si>
  <si>
    <t>59,90</t>
  </si>
  <si>
    <t>74,11</t>
  </si>
  <si>
    <t>13,98</t>
  </si>
  <si>
    <t>3,46</t>
  </si>
  <si>
    <t>14,00</t>
  </si>
  <si>
    <t>29,00</t>
  </si>
  <si>
    <t>7,00</t>
  </si>
  <si>
    <t>36,00</t>
  </si>
  <si>
    <t>La CNV aprobó la extensión del periodo de colocación de cuotas hasta el 21 de octubre de 2023.</t>
  </si>
  <si>
    <t xml:space="preserve"> </t>
  </si>
  <si>
    <t xml:space="preserve">Tipo de cambio   </t>
  </si>
  <si>
    <t>Correspondiente al periodo entre el 2023-01-01 y el 2023-06-30, presentado en forma comparativa con el ejercicio cerrado el 2022-12-31</t>
  </si>
  <si>
    <t>Correspondiente al periodo entre el 2023-01-01 y el 2023-06-30, presentado en forma comparativa con el mismo periodo anterior finalizado el 2022-06-30</t>
  </si>
  <si>
    <t>Periodo: 2023-01-01 al 2023-06-30 presentado comparativamente con el mismo periodo del año anterior.</t>
  </si>
  <si>
    <t>El Tipo de Cambio utilizado y optado desde el cierre de 2022  para monedas extranjeras es la predominada por el Banco Central del Paraguay (BCP)</t>
  </si>
  <si>
    <t>TOTAL 2023-06-30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</si>
</sst>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4" fontId="7" fillId="0" borderId="3" xfId="0" applyNumberFormat="1" applyFont="1" applyBorder="1"/>
    <xf numFmtId="0" fontId="7" fillId="0" borderId="0" xfId="0" applyFont="1" applyAlignment="1">
      <alignment vertical="center"/>
    </xf>
    <xf numFmtId="41"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xr:uid="{00000000-0005-0000-0000-000000000000}"/>
    <cellStyle name="Millares [0]" xfId="14" builtinId="6"/>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2"/>
  <sheetViews>
    <sheetView showGridLines="0" tabSelected="1" topLeftCell="A16" zoomScaleNormal="100" zoomScaleSheetLayoutView="100" workbookViewId="0">
      <selection activeCell="B29" sqref="B29"/>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252</v>
      </c>
      <c r="C17" s="5"/>
      <c r="D17" s="5"/>
      <c r="E17" s="5"/>
      <c r="F17" s="5"/>
      <c r="G17" s="5"/>
      <c r="H17" s="5"/>
      <c r="I17" s="5"/>
      <c r="J17" s="5"/>
      <c r="K17" s="5"/>
      <c r="L17" s="5"/>
    </row>
    <row r="18" spans="2:12" ht="33">
      <c r="B18" s="212" t="s">
        <v>257</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45107</v>
      </c>
      <c r="C21" s="2"/>
      <c r="D21" s="2"/>
      <c r="E21" s="2"/>
      <c r="F21" s="2"/>
      <c r="G21" s="2"/>
      <c r="H21" s="2"/>
      <c r="I21" s="2"/>
      <c r="J21" s="2"/>
      <c r="K21" s="2"/>
      <c r="L21" s="2"/>
    </row>
    <row r="22" spans="2:12">
      <c r="B22" s="2"/>
      <c r="C22" s="2"/>
      <c r="D22" s="2"/>
      <c r="E22" s="2"/>
      <c r="F22" s="2"/>
      <c r="G22" s="2"/>
      <c r="H22" s="2"/>
      <c r="I22" s="2"/>
      <c r="J22" s="2"/>
      <c r="K22" s="2"/>
      <c r="L22" s="2"/>
    </row>
    <row r="25" spans="2:12">
      <c r="B25" s="2"/>
      <c r="C25" s="2"/>
      <c r="D25" s="2"/>
      <c r="E25" s="2"/>
      <c r="F25" s="2"/>
      <c r="G25" s="2"/>
      <c r="H25" s="2"/>
    </row>
    <row r="26" spans="2:12">
      <c r="B26" s="2"/>
      <c r="C26" s="2"/>
      <c r="D26" s="2"/>
      <c r="E26" s="2"/>
      <c r="F26" s="2"/>
      <c r="G26" s="2"/>
      <c r="H26" s="2"/>
    </row>
    <row r="28" spans="2:12">
      <c r="B28" s="2"/>
      <c r="C28" s="2"/>
      <c r="D28" s="2"/>
      <c r="E28" s="2"/>
      <c r="F28" s="2"/>
      <c r="G28" s="2"/>
      <c r="H28" s="2"/>
    </row>
    <row r="29" spans="2:12">
      <c r="B29" s="2"/>
      <c r="C29" s="2"/>
      <c r="D29" s="2"/>
      <c r="E29" s="2"/>
      <c r="F29" s="2"/>
      <c r="G29" s="2"/>
      <c r="H29" s="2"/>
    </row>
    <row r="32" spans="2:12">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opLeftCell="A4" zoomScale="90" workbookViewId="0">
      <selection activeCell="B5" sqref="B5"/>
    </sheetView>
  </sheetViews>
  <sheetFormatPr baseColWidth="10" defaultColWidth="10.125" defaultRowHeight="1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c r="B2" s="89" t="s">
        <v>255</v>
      </c>
      <c r="C2" s="89"/>
      <c r="D2" s="89"/>
      <c r="E2" s="89"/>
      <c r="F2" s="89"/>
      <c r="G2" s="89"/>
      <c r="H2" s="89"/>
      <c r="I2" s="89"/>
    </row>
    <row r="3" spans="2:16334">
      <c r="B3" s="91" t="s">
        <v>175</v>
      </c>
      <c r="C3" s="91"/>
      <c r="D3" s="91"/>
      <c r="E3" s="91"/>
      <c r="F3" s="91"/>
      <c r="G3" s="91"/>
      <c r="H3" s="91"/>
      <c r="I3" s="91"/>
    </row>
    <row r="4" spans="2:16334">
      <c r="B4" s="109" t="s">
        <v>292</v>
      </c>
      <c r="C4" s="91"/>
      <c r="D4" s="91"/>
      <c r="E4" s="91"/>
      <c r="F4" s="91"/>
      <c r="G4" s="91"/>
      <c r="H4" s="91"/>
      <c r="I4" s="91"/>
    </row>
    <row r="5" spans="2:16334">
      <c r="B5" s="109" t="s">
        <v>253</v>
      </c>
      <c r="C5" s="91"/>
      <c r="D5" s="91"/>
      <c r="E5" s="91"/>
      <c r="F5" s="91"/>
      <c r="G5" s="91"/>
      <c r="H5" s="91"/>
      <c r="I5" s="91"/>
    </row>
    <row r="6" spans="2:16334">
      <c r="B6" s="109"/>
      <c r="C6" s="91"/>
      <c r="D6" s="91"/>
      <c r="E6" s="91"/>
      <c r="F6" s="91"/>
      <c r="G6" s="91"/>
      <c r="H6" s="91"/>
      <c r="I6" s="91"/>
    </row>
    <row r="7" spans="2:16334">
      <c r="B7" s="109"/>
      <c r="C7" s="114" t="s">
        <v>48</v>
      </c>
      <c r="D7" s="115">
        <f>+PORTADA!B21</f>
        <v>45107</v>
      </c>
      <c r="E7" s="116">
        <v>44926</v>
      </c>
      <c r="F7" s="91"/>
      <c r="G7" s="91"/>
      <c r="H7" s="91"/>
      <c r="I7" s="91"/>
    </row>
    <row r="8" spans="2:16334" s="92" customFormat="1">
      <c r="E8" s="93"/>
    </row>
    <row r="9" spans="2:16334" s="94" customFormat="1" ht="15" customHeight="1">
      <c r="B9" s="110" t="s">
        <v>47</v>
      </c>
      <c r="C9" s="111"/>
      <c r="D9" s="112"/>
      <c r="E9" s="113"/>
    </row>
    <row r="10" spans="2:16334" s="92" customFormat="1" ht="15" customHeight="1">
      <c r="B10" s="96" t="s">
        <v>50</v>
      </c>
      <c r="C10" s="97" t="s">
        <v>51</v>
      </c>
      <c r="D10" s="98">
        <f>NOTAS!C111</f>
        <v>0</v>
      </c>
      <c r="E10" s="98">
        <f>NOTAS!D111</f>
        <v>0</v>
      </c>
    </row>
    <row r="11" spans="2:16334" s="92" customFormat="1" ht="15" customHeight="1">
      <c r="B11" s="96" t="s">
        <v>174</v>
      </c>
      <c r="C11" s="97" t="s">
        <v>53</v>
      </c>
      <c r="D11" s="98">
        <v>0</v>
      </c>
      <c r="E11" s="98">
        <v>0</v>
      </c>
    </row>
    <row r="12" spans="2:16334" s="92" customFormat="1" ht="15" customHeight="1">
      <c r="B12" s="96" t="s">
        <v>183</v>
      </c>
      <c r="C12" s="97" t="s">
        <v>55</v>
      </c>
      <c r="D12" s="103">
        <v>0</v>
      </c>
      <c r="E12" s="98">
        <v>0</v>
      </c>
    </row>
    <row r="13" spans="2:16334" s="92" customFormat="1" ht="15" customHeight="1" thickBot="1">
      <c r="B13" s="204" t="s">
        <v>176</v>
      </c>
      <c r="C13" s="205"/>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c r="B14" s="117" t="s">
        <v>49</v>
      </c>
      <c r="C14" s="118"/>
      <c r="D14" s="119"/>
      <c r="E14" s="120"/>
    </row>
    <row r="15" spans="2:16334" s="92" customFormat="1">
      <c r="B15" s="99" t="s">
        <v>180</v>
      </c>
      <c r="C15" s="95" t="s">
        <v>52</v>
      </c>
      <c r="D15" s="100">
        <v>0</v>
      </c>
      <c r="E15" s="101">
        <v>0</v>
      </c>
      <c r="F15" s="107"/>
      <c r="G15" s="107"/>
      <c r="H15" s="107"/>
      <c r="I15" s="107"/>
    </row>
    <row r="16" spans="2:16334" s="92" customFormat="1">
      <c r="B16" s="96" t="s">
        <v>181</v>
      </c>
      <c r="C16" s="97" t="s">
        <v>54</v>
      </c>
      <c r="D16" s="102">
        <v>0</v>
      </c>
      <c r="E16" s="98">
        <v>0</v>
      </c>
    </row>
    <row r="17" spans="1:10" s="92" customFormat="1">
      <c r="B17" s="96" t="s">
        <v>182</v>
      </c>
      <c r="C17" s="122">
        <v>5.5</v>
      </c>
      <c r="D17" s="102"/>
      <c r="E17" s="98"/>
    </row>
    <row r="18" spans="1:10" s="92" customFormat="1" ht="15.75" thickBot="1">
      <c r="B18" s="204" t="s">
        <v>177</v>
      </c>
      <c r="C18" s="205"/>
      <c r="D18" s="106">
        <f>+D16+D15</f>
        <v>0</v>
      </c>
      <c r="E18" s="106">
        <f>+E16+E15</f>
        <v>0</v>
      </c>
    </row>
    <row r="19" spans="1:10" s="92" customFormat="1" ht="15.75" thickTop="1">
      <c r="B19" s="200" t="s">
        <v>56</v>
      </c>
      <c r="C19" s="202"/>
      <c r="D19" s="121">
        <f>+D13-D18</f>
        <v>0</v>
      </c>
      <c r="E19" s="121">
        <f>+E13-E18</f>
        <v>0</v>
      </c>
    </row>
    <row r="20" spans="1:10" s="92" customFormat="1">
      <c r="B20" s="201" t="s">
        <v>178</v>
      </c>
      <c r="C20" s="203"/>
      <c r="D20" s="104">
        <v>0</v>
      </c>
      <c r="E20" s="104">
        <v>0</v>
      </c>
      <c r="F20" s="90"/>
      <c r="G20" s="90"/>
      <c r="H20" s="90"/>
    </row>
    <row r="21" spans="1:10" s="92" customFormat="1">
      <c r="B21" s="201" t="s">
        <v>179</v>
      </c>
      <c r="C21" s="203"/>
      <c r="D21" s="104" t="str">
        <f>IFERROR(D19/D20,"-")</f>
        <v>-</v>
      </c>
      <c r="E21" s="104" t="str">
        <f>IFERROR(E19/E20,"-")</f>
        <v>-</v>
      </c>
      <c r="F21" s="90"/>
      <c r="G21" s="90"/>
      <c r="H21" s="90"/>
    </row>
    <row r="22" spans="1:10" s="92" customFormat="1">
      <c r="A22" s="90"/>
      <c r="B22" s="90"/>
      <c r="C22" s="90"/>
      <c r="D22" s="90"/>
      <c r="E22" s="108"/>
      <c r="F22" s="90"/>
      <c r="G22" s="90"/>
      <c r="H22" s="90"/>
      <c r="I22" s="90"/>
    </row>
    <row r="23" spans="1:10" s="92" customFormat="1">
      <c r="A23" s="90"/>
      <c r="B23" s="107" t="s">
        <v>254</v>
      </c>
      <c r="C23" s="90"/>
      <c r="D23" s="90"/>
      <c r="E23" s="108"/>
      <c r="F23" s="90"/>
      <c r="G23" s="90"/>
      <c r="H23" s="90"/>
      <c r="I23" s="90"/>
      <c r="J23" s="90"/>
    </row>
    <row r="24" spans="1:10" s="92" customFormat="1">
      <c r="A24" s="90"/>
      <c r="B24" s="90"/>
      <c r="C24" s="90"/>
      <c r="D24" s="90"/>
      <c r="E24" s="108"/>
      <c r="F24" s="90"/>
      <c r="G24" s="90"/>
      <c r="H24" s="90"/>
      <c r="I24" s="90"/>
      <c r="J24" s="90"/>
    </row>
    <row r="25" spans="1:10" s="92" customFormat="1">
      <c r="A25" s="90"/>
      <c r="B25" s="90"/>
      <c r="C25" s="90"/>
      <c r="D25" s="90"/>
      <c r="E25" s="108"/>
      <c r="F25" s="90"/>
      <c r="G25" s="90"/>
      <c r="H25" s="90"/>
      <c r="I25" s="90"/>
      <c r="J25" s="90"/>
    </row>
    <row r="26" spans="1:10" s="92" customFormat="1">
      <c r="A26" s="90"/>
      <c r="B26" s="90"/>
      <c r="C26" s="90"/>
      <c r="D26" s="90"/>
      <c r="E26" s="108"/>
      <c r="F26" s="90"/>
      <c r="G26" s="90"/>
      <c r="H26" s="90"/>
      <c r="I26" s="90"/>
      <c r="J26" s="90"/>
    </row>
    <row r="27" spans="1:10" s="92" customFormat="1">
      <c r="A27" s="90"/>
      <c r="B27" s="90"/>
      <c r="C27" s="90"/>
      <c r="D27" s="90"/>
      <c r="E27" s="108"/>
      <c r="F27" s="90"/>
      <c r="G27" s="90"/>
      <c r="H27" s="90"/>
      <c r="I27" s="90"/>
      <c r="J27" s="90"/>
    </row>
    <row r="28" spans="1:10" s="92" customFormat="1">
      <c r="A28" s="90"/>
      <c r="B28" s="90"/>
      <c r="C28" s="90"/>
      <c r="D28" s="90"/>
      <c r="E28" s="108"/>
      <c r="F28" s="90"/>
      <c r="G28" s="90"/>
      <c r="H28" s="90"/>
      <c r="I28" s="90"/>
      <c r="J28" s="90"/>
    </row>
    <row r="29" spans="1:10" s="92" customFormat="1">
      <c r="A29" s="90"/>
      <c r="B29" s="90"/>
      <c r="C29" s="90"/>
      <c r="D29" s="90"/>
      <c r="E29" s="108"/>
      <c r="F29" s="90"/>
      <c r="G29" s="90"/>
      <c r="H29" s="90"/>
      <c r="I29" s="90"/>
      <c r="J29" s="90"/>
    </row>
    <row r="30" spans="1:10" s="92" customFormat="1">
      <c r="A30" s="90"/>
      <c r="B30" s="90"/>
      <c r="C30" s="90"/>
      <c r="D30" s="90"/>
      <c r="E30" s="108"/>
      <c r="F30" s="90"/>
      <c r="G30" s="90"/>
      <c r="H30" s="90"/>
      <c r="I30" s="90"/>
      <c r="J30" s="90"/>
    </row>
    <row r="31" spans="1:10" s="92" customFormat="1">
      <c r="A31" s="90"/>
      <c r="B31" s="90"/>
      <c r="C31" s="90"/>
      <c r="D31" s="90"/>
      <c r="E31" s="108"/>
      <c r="F31" s="90"/>
      <c r="G31" s="90"/>
      <c r="H31" s="90"/>
      <c r="I31" s="90"/>
      <c r="J31" s="90"/>
    </row>
    <row r="32" spans="1:10" s="92" customFormat="1">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topLeftCell="A10" zoomScale="93" workbookViewId="0">
      <selection activeCell="E29" sqref="E29"/>
    </sheetView>
  </sheetViews>
  <sheetFormatPr baseColWidth="10" defaultColWidth="10.125" defaultRowHeight="1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c r="B2" s="89" t="s">
        <v>255</v>
      </c>
      <c r="C2" s="123"/>
      <c r="D2" s="124"/>
      <c r="E2" s="124"/>
      <c r="F2" s="125"/>
      <c r="G2" s="126"/>
      <c r="H2" s="126"/>
    </row>
    <row r="3" spans="2:8">
      <c r="B3" s="127" t="s">
        <v>187</v>
      </c>
      <c r="C3" s="127"/>
      <c r="D3" s="127"/>
      <c r="E3" s="127"/>
      <c r="F3" s="128"/>
      <c r="G3" s="126"/>
      <c r="H3" s="126"/>
    </row>
    <row r="4" spans="2:8">
      <c r="B4" s="158" t="s">
        <v>293</v>
      </c>
      <c r="C4" s="91"/>
      <c r="D4" s="91"/>
      <c r="E4" s="91"/>
      <c r="F4" s="128"/>
      <c r="G4" s="126"/>
      <c r="H4" s="126"/>
    </row>
    <row r="5" spans="2:8">
      <c r="B5" s="158" t="s">
        <v>253</v>
      </c>
      <c r="C5" s="91"/>
      <c r="D5" s="91"/>
      <c r="E5" s="91"/>
      <c r="F5" s="128"/>
      <c r="G5" s="126"/>
      <c r="H5" s="126"/>
    </row>
    <row r="6" spans="2:8">
      <c r="B6" s="158"/>
      <c r="C6" s="114"/>
      <c r="D6" s="115"/>
      <c r="E6" s="116"/>
      <c r="F6" s="128"/>
      <c r="G6" s="126"/>
      <c r="H6" s="126"/>
    </row>
    <row r="7" spans="2:8" s="94" customFormat="1" ht="14.25">
      <c r="B7" s="129"/>
      <c r="C7" s="114" t="s">
        <v>48</v>
      </c>
      <c r="D7" s="115">
        <f>+PORTADA!B21</f>
        <v>45107</v>
      </c>
      <c r="E7" s="115">
        <v>44742</v>
      </c>
      <c r="F7" s="130"/>
    </row>
    <row r="8" spans="2:8" s="94" customFormat="1" ht="14.25">
      <c r="B8" s="129"/>
      <c r="C8" s="114"/>
      <c r="D8" s="115"/>
      <c r="E8" s="116"/>
      <c r="F8" s="130"/>
    </row>
    <row r="9" spans="2:8" s="94" customFormat="1" ht="15" customHeight="1">
      <c r="B9" s="110" t="s">
        <v>184</v>
      </c>
      <c r="C9" s="111"/>
      <c r="D9" s="112"/>
      <c r="E9" s="113"/>
      <c r="F9" s="131"/>
    </row>
    <row r="10" spans="2:8" ht="15" customHeight="1">
      <c r="B10" s="132" t="s">
        <v>185</v>
      </c>
      <c r="C10" s="206">
        <v>5.6</v>
      </c>
      <c r="D10" s="133">
        <v>0</v>
      </c>
      <c r="E10" s="133">
        <v>0</v>
      </c>
      <c r="F10" s="134"/>
    </row>
    <row r="11" spans="2:8" ht="15" customHeight="1">
      <c r="B11" s="135" t="s">
        <v>186</v>
      </c>
      <c r="C11" s="206">
        <v>5.7</v>
      </c>
      <c r="D11" s="133">
        <v>0</v>
      </c>
      <c r="E11" s="133">
        <v>0</v>
      </c>
      <c r="F11" s="134"/>
    </row>
    <row r="12" spans="2:8" ht="15" customHeight="1">
      <c r="B12" s="132" t="s">
        <v>188</v>
      </c>
      <c r="C12" s="206">
        <v>5.8</v>
      </c>
      <c r="D12" s="133">
        <v>0</v>
      </c>
      <c r="E12" s="133">
        <v>0</v>
      </c>
      <c r="F12" s="136"/>
    </row>
    <row r="13" spans="2:8" ht="15" customHeight="1" thickBot="1">
      <c r="B13" s="137" t="s">
        <v>59</v>
      </c>
      <c r="C13" s="138"/>
      <c r="D13" s="139">
        <f>+SUM(D10:D12)</f>
        <v>0</v>
      </c>
      <c r="E13" s="139">
        <f>+SUM(E10:E12)</f>
        <v>0</v>
      </c>
      <c r="F13" s="136"/>
    </row>
    <row r="14" spans="2:8" ht="15" customHeight="1" thickTop="1">
      <c r="B14" s="110" t="s">
        <v>60</v>
      </c>
      <c r="C14" s="111"/>
      <c r="D14" s="112"/>
      <c r="E14" s="113"/>
      <c r="F14" s="140"/>
    </row>
    <row r="15" spans="2:8" ht="15" customHeight="1">
      <c r="B15" s="141" t="s">
        <v>190</v>
      </c>
      <c r="C15" s="97" t="s">
        <v>57</v>
      </c>
      <c r="D15" s="133">
        <v>0</v>
      </c>
      <c r="E15" s="133">
        <v>0</v>
      </c>
      <c r="F15" s="140"/>
    </row>
    <row r="16" spans="2:8" ht="15" customHeight="1">
      <c r="B16" s="141" t="s">
        <v>189</v>
      </c>
      <c r="C16" s="97" t="s">
        <v>57</v>
      </c>
      <c r="D16" s="133">
        <v>0</v>
      </c>
      <c r="E16" s="133">
        <v>0</v>
      </c>
      <c r="F16" s="142"/>
      <c r="G16" s="143"/>
      <c r="H16" s="144"/>
    </row>
    <row r="17" spans="2:6" ht="15" customHeight="1">
      <c r="B17" s="145" t="s">
        <v>191</v>
      </c>
      <c r="C17" s="206">
        <v>5.9</v>
      </c>
      <c r="D17" s="133">
        <v>0</v>
      </c>
      <c r="E17" s="133">
        <v>0</v>
      </c>
      <c r="F17" s="146"/>
    </row>
    <row r="18" spans="2:6" ht="15" customHeight="1">
      <c r="B18" s="145" t="s">
        <v>192</v>
      </c>
      <c r="C18" s="207">
        <v>5.0999999999999996</v>
      </c>
      <c r="D18" s="133">
        <v>0</v>
      </c>
      <c r="E18" s="133">
        <v>0</v>
      </c>
      <c r="F18" s="146"/>
    </row>
    <row r="19" spans="2:6" ht="15" customHeight="1" thickBot="1">
      <c r="B19" s="147" t="s">
        <v>61</v>
      </c>
      <c r="C19" s="138"/>
      <c r="D19" s="139">
        <f>+SUM(D15:D18)</f>
        <v>0</v>
      </c>
      <c r="E19" s="139">
        <f>+SUM(E15:E18)</f>
        <v>0</v>
      </c>
      <c r="F19" s="140"/>
    </row>
    <row r="20" spans="2:6" ht="13.5" customHeight="1" thickTop="1">
      <c r="B20" s="159" t="s">
        <v>62</v>
      </c>
      <c r="C20" s="160"/>
      <c r="D20" s="161">
        <f>+D13-D19</f>
        <v>0</v>
      </c>
      <c r="E20" s="161">
        <f>+E13-E19</f>
        <v>0</v>
      </c>
      <c r="F20" s="146"/>
    </row>
    <row r="21" spans="2:6" ht="13.5" customHeight="1">
      <c r="B21" s="148"/>
      <c r="C21" s="149"/>
      <c r="F21" s="140"/>
    </row>
    <row r="22" spans="2:6" ht="13.5" customHeight="1">
      <c r="B22" s="107" t="s">
        <v>254</v>
      </c>
      <c r="C22" s="92"/>
      <c r="D22" s="151"/>
      <c r="E22" s="151"/>
    </row>
    <row r="23" spans="2:6" ht="13.5" customHeight="1">
      <c r="C23" s="92"/>
      <c r="D23" s="151"/>
      <c r="E23" s="151"/>
    </row>
    <row r="24" spans="2:6" ht="13.5" customHeight="1">
      <c r="C24" s="92"/>
      <c r="D24" s="151"/>
      <c r="E24" s="151"/>
    </row>
    <row r="25" spans="2:6" ht="13.5" customHeight="1">
      <c r="C25" s="92"/>
      <c r="D25" s="151"/>
      <c r="E25" s="151"/>
    </row>
    <row r="26" spans="2:6" ht="13.5" customHeight="1">
      <c r="B26" s="153"/>
      <c r="C26" s="148"/>
      <c r="D26" s="154"/>
      <c r="E26" s="154"/>
      <c r="F26" s="155"/>
    </row>
    <row r="27" spans="2:6">
      <c r="F27" s="131"/>
    </row>
    <row r="31" spans="2:6">
      <c r="F31" s="156"/>
    </row>
    <row r="32" spans="2:6">
      <c r="C32" s="92"/>
      <c r="F32" s="156"/>
    </row>
    <row r="33" spans="4:6">
      <c r="D33" s="157"/>
      <c r="E33" s="157"/>
      <c r="F33" s="156"/>
    </row>
    <row r="34" spans="4:6">
      <c r="F34" s="156"/>
    </row>
    <row r="35" spans="4:6">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workbookViewId="0">
      <selection activeCell="D8" sqref="D8"/>
    </sheetView>
  </sheetViews>
  <sheetFormatPr baseColWidth="10" defaultColWidth="11.5" defaultRowHeight="1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c r="A2" s="162"/>
      <c r="B2" s="89" t="s">
        <v>255</v>
      </c>
      <c r="C2" s="162"/>
      <c r="D2" s="162"/>
    </row>
    <row r="3" spans="1:5">
      <c r="A3" s="216" t="s">
        <v>193</v>
      </c>
      <c r="B3" s="216"/>
      <c r="C3" s="216"/>
      <c r="D3" s="216"/>
    </row>
    <row r="4" spans="1:5">
      <c r="B4" s="109" t="str">
        <f>+'ESTADO DE INGRESOS Y EGRESOS'!B4</f>
        <v>Correspondiente al periodo entre el 2023-01-01 y el 2023-06-30, presentado en forma comparativa con el mismo periodo anterior finalizado el 2022-06-30</v>
      </c>
      <c r="C4" s="109"/>
      <c r="D4" s="109"/>
    </row>
    <row r="5" spans="1:5">
      <c r="B5" s="180" t="s">
        <v>253</v>
      </c>
      <c r="C5" s="180"/>
      <c r="D5" s="180"/>
    </row>
    <row r="6" spans="1:5">
      <c r="B6" s="180"/>
      <c r="C6" s="180"/>
      <c r="D6" s="180"/>
    </row>
    <row r="7" spans="1:5">
      <c r="B7" s="180"/>
      <c r="C7" s="115">
        <f>+PORTADA!B21</f>
        <v>45107</v>
      </c>
      <c r="D7" s="115">
        <v>44742</v>
      </c>
    </row>
    <row r="8" spans="1:5">
      <c r="A8" s="179"/>
      <c r="B8" s="179"/>
      <c r="C8" s="179"/>
      <c r="D8" s="179"/>
    </row>
    <row r="9" spans="1:5">
      <c r="B9" s="164" t="s">
        <v>194</v>
      </c>
      <c r="C9" s="165">
        <v>0</v>
      </c>
      <c r="D9" s="165">
        <v>0</v>
      </c>
    </row>
    <row r="10" spans="1:5">
      <c r="B10" s="172" t="s">
        <v>195</v>
      </c>
      <c r="C10" s="167"/>
      <c r="D10" s="167"/>
    </row>
    <row r="11" spans="1:5">
      <c r="B11" s="166" t="s">
        <v>196</v>
      </c>
      <c r="C11" s="168"/>
      <c r="D11" s="168"/>
    </row>
    <row r="12" spans="1:5">
      <c r="B12" s="169" t="s">
        <v>197</v>
      </c>
      <c r="C12" s="170">
        <v>0</v>
      </c>
      <c r="D12" s="170">
        <v>0</v>
      </c>
    </row>
    <row r="13" spans="1:5">
      <c r="B13" s="169" t="s">
        <v>198</v>
      </c>
      <c r="C13" s="170">
        <v>0</v>
      </c>
      <c r="D13" s="170">
        <v>0</v>
      </c>
    </row>
    <row r="14" spans="1:5">
      <c r="B14" s="169" t="s">
        <v>199</v>
      </c>
      <c r="C14" s="171">
        <v>0</v>
      </c>
      <c r="D14" s="171">
        <v>0</v>
      </c>
    </row>
    <row r="15" spans="1:5">
      <c r="B15" s="169" t="s">
        <v>200</v>
      </c>
      <c r="C15" s="170">
        <v>0</v>
      </c>
      <c r="D15" s="170">
        <v>0</v>
      </c>
      <c r="E15" s="163"/>
    </row>
    <row r="16" spans="1:5">
      <c r="B16" s="166" t="s">
        <v>201</v>
      </c>
      <c r="C16" s="168"/>
      <c r="D16" s="168"/>
    </row>
    <row r="17" spans="2:5">
      <c r="B17" s="169" t="s">
        <v>202</v>
      </c>
      <c r="C17" s="170">
        <v>0</v>
      </c>
      <c r="D17" s="170">
        <v>0</v>
      </c>
    </row>
    <row r="18" spans="2:5">
      <c r="B18" s="169" t="s">
        <v>203</v>
      </c>
      <c r="C18" s="170">
        <v>0</v>
      </c>
      <c r="D18" s="170">
        <v>0</v>
      </c>
    </row>
    <row r="19" spans="2:5">
      <c r="B19" s="169" t="s">
        <v>204</v>
      </c>
      <c r="C19" s="170">
        <v>0</v>
      </c>
      <c r="D19" s="170">
        <v>0</v>
      </c>
      <c r="E19" s="163"/>
    </row>
    <row r="20" spans="2:5">
      <c r="B20" s="169" t="s">
        <v>205</v>
      </c>
      <c r="C20" s="170">
        <v>0</v>
      </c>
      <c r="D20" s="170">
        <v>0</v>
      </c>
      <c r="E20" s="163"/>
    </row>
    <row r="21" spans="2:5">
      <c r="B21" s="169" t="s">
        <v>206</v>
      </c>
      <c r="C21" s="170">
        <v>0</v>
      </c>
      <c r="D21" s="170">
        <v>0</v>
      </c>
    </row>
    <row r="22" spans="2:5">
      <c r="B22" s="169" t="s">
        <v>207</v>
      </c>
      <c r="C22" s="170">
        <v>0</v>
      </c>
      <c r="D22" s="170">
        <v>0</v>
      </c>
    </row>
    <row r="23" spans="2:5">
      <c r="B23" s="169" t="s">
        <v>208</v>
      </c>
      <c r="C23" s="170">
        <v>0</v>
      </c>
      <c r="D23" s="170">
        <v>0</v>
      </c>
    </row>
    <row r="24" spans="2:5">
      <c r="B24" s="169" t="s">
        <v>209</v>
      </c>
      <c r="C24" s="173">
        <v>0</v>
      </c>
      <c r="D24" s="173">
        <v>0</v>
      </c>
    </row>
    <row r="25" spans="2:5">
      <c r="B25" s="174" t="s">
        <v>210</v>
      </c>
      <c r="C25" s="175">
        <f>SUM(C10:C24)</f>
        <v>0</v>
      </c>
      <c r="D25" s="175">
        <v>0</v>
      </c>
    </row>
    <row r="26" spans="2:5">
      <c r="B26" s="169"/>
      <c r="C26" s="176"/>
      <c r="D26" s="176"/>
    </row>
    <row r="27" spans="2:5">
      <c r="B27" s="166" t="s">
        <v>211</v>
      </c>
      <c r="C27" s="168"/>
      <c r="D27" s="168"/>
    </row>
    <row r="28" spans="2:5">
      <c r="B28" s="169" t="s">
        <v>212</v>
      </c>
      <c r="C28" s="170">
        <v>0</v>
      </c>
      <c r="D28" s="170">
        <v>0</v>
      </c>
    </row>
    <row r="29" spans="2:5">
      <c r="B29" s="169" t="s">
        <v>213</v>
      </c>
      <c r="C29" s="173">
        <v>0</v>
      </c>
      <c r="D29" s="173">
        <v>0</v>
      </c>
    </row>
    <row r="30" spans="2:5">
      <c r="B30" s="177" t="s">
        <v>214</v>
      </c>
      <c r="C30" s="175">
        <f>+C28+C29</f>
        <v>0</v>
      </c>
      <c r="D30" s="175">
        <v>0</v>
      </c>
    </row>
    <row r="31" spans="2:5">
      <c r="B31" s="181"/>
      <c r="C31" s="182"/>
      <c r="D31" s="183"/>
    </row>
    <row r="32" spans="2:5">
      <c r="B32" s="164" t="s">
        <v>215</v>
      </c>
      <c r="C32" s="178">
        <f>+C9+C25+C30</f>
        <v>0</v>
      </c>
      <c r="D32" s="178">
        <v>0</v>
      </c>
    </row>
    <row r="34" spans="2:2">
      <c r="B34" s="107" t="s">
        <v>254</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E14" sqref="E14"/>
    </sheetView>
  </sheetViews>
  <sheetFormatPr baseColWidth="10" defaultColWidth="11.5" defaultRowHeight="1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c r="C2" s="195" t="s">
        <v>255</v>
      </c>
      <c r="D2" s="162"/>
      <c r="E2" s="162"/>
      <c r="F2" s="162"/>
      <c r="G2" s="162"/>
      <c r="H2" s="162"/>
      <c r="I2" s="162"/>
      <c r="J2" s="162"/>
      <c r="K2" s="162"/>
      <c r="L2" s="162"/>
    </row>
    <row r="3" spans="2:12">
      <c r="C3" s="198" t="s">
        <v>222</v>
      </c>
      <c r="D3" s="91"/>
      <c r="E3" s="91"/>
      <c r="F3" s="127"/>
      <c r="G3" s="127"/>
      <c r="H3" s="127"/>
      <c r="I3" s="127"/>
      <c r="J3" s="127"/>
      <c r="K3" s="127"/>
      <c r="L3" s="127"/>
    </row>
    <row r="4" spans="2:12">
      <c r="C4" s="196" t="str">
        <f>+'ESTADO DE INGRESOS Y EGRESOS'!B4</f>
        <v>Correspondiente al periodo entre el 2023-01-01 y el 2023-06-30, presentado en forma comparativa con el mismo periodo anterior finalizado el 2022-06-30</v>
      </c>
      <c r="D4" s="109"/>
      <c r="E4" s="109"/>
      <c r="F4" s="184"/>
      <c r="G4" s="184"/>
      <c r="H4" s="184"/>
      <c r="I4" s="184"/>
      <c r="J4" s="184"/>
      <c r="K4" s="184"/>
      <c r="L4" s="184"/>
    </row>
    <row r="5" spans="2:12">
      <c r="C5" s="179" t="s">
        <v>253</v>
      </c>
      <c r="D5" s="197"/>
      <c r="E5" s="197"/>
      <c r="F5" s="184"/>
      <c r="G5" s="184"/>
      <c r="H5" s="184"/>
      <c r="I5" s="184"/>
      <c r="J5" s="184"/>
      <c r="K5" s="184"/>
      <c r="L5" s="184"/>
    </row>
    <row r="6" spans="2:12">
      <c r="B6" s="185"/>
      <c r="C6" s="186"/>
      <c r="D6" s="186"/>
      <c r="E6" s="186"/>
      <c r="F6" s="186"/>
      <c r="G6" s="186"/>
      <c r="H6" s="186"/>
      <c r="I6" s="186"/>
      <c r="J6" s="186"/>
      <c r="K6" s="186"/>
      <c r="L6" s="186"/>
    </row>
    <row r="7" spans="2:12">
      <c r="B7" s="187" t="s">
        <v>64</v>
      </c>
      <c r="C7" s="187" t="s">
        <v>216</v>
      </c>
      <c r="D7" s="187" t="s">
        <v>223</v>
      </c>
      <c r="E7" s="213">
        <v>44742</v>
      </c>
      <c r="F7" s="186"/>
      <c r="G7" s="186"/>
      <c r="H7" s="186"/>
      <c r="I7" s="186"/>
      <c r="J7" s="186"/>
    </row>
    <row r="8" spans="2:12">
      <c r="B8" s="164" t="s">
        <v>217</v>
      </c>
      <c r="C8" s="165">
        <v>0</v>
      </c>
      <c r="D8" s="165">
        <v>0</v>
      </c>
      <c r="E8" s="165">
        <f>+C8+D8</f>
        <v>0</v>
      </c>
      <c r="F8" s="93"/>
      <c r="G8" s="186"/>
      <c r="H8" s="186"/>
      <c r="I8" s="186"/>
      <c r="J8" s="186"/>
    </row>
    <row r="9" spans="2:12">
      <c r="B9" s="188" t="s">
        <v>218</v>
      </c>
      <c r="C9" s="189"/>
      <c r="D9" s="189"/>
      <c r="E9" s="189"/>
    </row>
    <row r="10" spans="2:12">
      <c r="B10" s="190" t="s">
        <v>213</v>
      </c>
      <c r="C10" s="171">
        <v>0</v>
      </c>
      <c r="D10" s="191"/>
      <c r="E10" s="191"/>
    </row>
    <row r="11" spans="2:12">
      <c r="B11" s="190" t="s">
        <v>219</v>
      </c>
      <c r="C11" s="171">
        <v>0</v>
      </c>
      <c r="D11" s="191"/>
      <c r="E11" s="191"/>
    </row>
    <row r="12" spans="2:12">
      <c r="B12" s="192" t="s">
        <v>220</v>
      </c>
      <c r="C12" s="193">
        <f>+C10+C11</f>
        <v>0</v>
      </c>
      <c r="D12" s="194"/>
      <c r="E12" s="194"/>
    </row>
    <row r="13" spans="2:12">
      <c r="B13" s="217" t="s">
        <v>221</v>
      </c>
      <c r="C13" s="219">
        <f>+E8+C12</f>
        <v>0</v>
      </c>
      <c r="D13" s="219">
        <v>0</v>
      </c>
      <c r="E13" s="214" t="s">
        <v>296</v>
      </c>
    </row>
    <row r="14" spans="2:12">
      <c r="B14" s="218"/>
      <c r="C14" s="220"/>
      <c r="D14" s="220"/>
      <c r="E14" s="165">
        <v>0</v>
      </c>
    </row>
    <row r="16" spans="2:12">
      <c r="B16" s="107" t="s">
        <v>254</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54" zoomScaleNormal="100" zoomScaleSheetLayoutView="85" workbookViewId="0">
      <selection activeCell="D144" sqref="D144"/>
    </sheetView>
  </sheetViews>
  <sheetFormatPr baseColWidth="10" defaultColWidth="8.625" defaultRowHeight="12.75"/>
  <cols>
    <col min="1" max="1" width="3.125" style="9" customWidth="1"/>
    <col min="2" max="2" width="35.125" style="9" customWidth="1"/>
    <col min="3" max="3" width="21.5" style="9" customWidth="1"/>
    <col min="4" max="4" width="29.125" style="9" customWidth="1"/>
    <col min="5" max="5" width="23.625" style="9" bestFit="1" customWidth="1"/>
    <col min="6" max="6" width="31.25"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6" t="s">
        <v>255</v>
      </c>
    </row>
    <row r="3" spans="2:4">
      <c r="D3" s="66" t="s">
        <v>65</v>
      </c>
    </row>
    <row r="4" spans="2:4">
      <c r="D4" s="10">
        <f>+PORTADA!B21</f>
        <v>45107</v>
      </c>
    </row>
    <row r="5" spans="2:4">
      <c r="B5" s="17"/>
      <c r="D5" s="10"/>
    </row>
    <row r="6" spans="2:4">
      <c r="B6" s="17" t="s">
        <v>122</v>
      </c>
      <c r="D6" s="10"/>
    </row>
    <row r="7" spans="2:4">
      <c r="D7" s="10"/>
    </row>
    <row r="8" spans="2:4">
      <c r="B8" s="9" t="s">
        <v>264</v>
      </c>
      <c r="D8" s="10"/>
    </row>
    <row r="9" spans="2:4">
      <c r="B9" s="9" t="s">
        <v>259</v>
      </c>
      <c r="D9" s="10"/>
    </row>
    <row r="10" spans="2:4">
      <c r="B10" s="9" t="s">
        <v>267</v>
      </c>
      <c r="D10" s="10"/>
    </row>
    <row r="11" spans="2:4">
      <c r="B11" s="9" t="s">
        <v>123</v>
      </c>
      <c r="D11" s="10"/>
    </row>
    <row r="12" spans="2:4">
      <c r="B12" s="9" t="s">
        <v>260</v>
      </c>
      <c r="D12" s="10"/>
    </row>
    <row r="13" spans="2:4">
      <c r="B13" s="9" t="s">
        <v>261</v>
      </c>
      <c r="D13" s="10"/>
    </row>
    <row r="14" spans="2:4">
      <c r="B14" s="9" t="s">
        <v>262</v>
      </c>
      <c r="D14" s="10"/>
    </row>
    <row r="15" spans="2:4">
      <c r="B15" s="9" t="s">
        <v>263</v>
      </c>
      <c r="D15" s="10"/>
    </row>
    <row r="17" spans="2:6">
      <c r="B17" s="17" t="s">
        <v>124</v>
      </c>
    </row>
    <row r="19" spans="2:6">
      <c r="B19" s="11" t="s">
        <v>125</v>
      </c>
    </row>
    <row r="20" spans="2:6">
      <c r="B20" s="11"/>
    </row>
    <row r="21" spans="2:6">
      <c r="B21" s="9" t="s">
        <v>66</v>
      </c>
    </row>
    <row r="22" spans="2:6">
      <c r="B22" s="9" t="s">
        <v>67</v>
      </c>
    </row>
    <row r="23" spans="2:6">
      <c r="B23" s="9" t="s">
        <v>68</v>
      </c>
    </row>
    <row r="24" spans="2:6">
      <c r="B24" s="9" t="s">
        <v>69</v>
      </c>
    </row>
    <row r="25" spans="2:6">
      <c r="B25" s="9" t="s">
        <v>70</v>
      </c>
    </row>
    <row r="26" spans="2:6" ht="27.75" customHeight="1">
      <c r="B26" s="221" t="s">
        <v>71</v>
      </c>
      <c r="C26" s="221"/>
      <c r="D26" s="221"/>
      <c r="E26" s="221"/>
      <c r="F26" s="221"/>
    </row>
    <row r="27" spans="2:6">
      <c r="B27" s="9" t="s">
        <v>268</v>
      </c>
    </row>
    <row r="28" spans="2:6">
      <c r="B28" s="9" t="s">
        <v>72</v>
      </c>
    </row>
    <row r="29" spans="2:6">
      <c r="B29" s="9" t="s">
        <v>274</v>
      </c>
    </row>
    <row r="31" spans="2:6">
      <c r="B31" s="11" t="s">
        <v>126</v>
      </c>
    </row>
    <row r="32" spans="2:6">
      <c r="B32" s="11"/>
    </row>
    <row r="33" spans="2:4">
      <c r="B33" s="9" t="s">
        <v>127</v>
      </c>
    </row>
    <row r="35" spans="2:4">
      <c r="B35" s="17" t="s">
        <v>128</v>
      </c>
    </row>
    <row r="37" spans="2:4">
      <c r="B37" s="9" t="s">
        <v>294</v>
      </c>
    </row>
    <row r="38" spans="2:4">
      <c r="B38" s="9" t="s">
        <v>130</v>
      </c>
    </row>
    <row r="39" spans="2:4">
      <c r="B39" s="9" t="s">
        <v>265</v>
      </c>
    </row>
    <row r="40" spans="2:4">
      <c r="B40" s="9" t="s">
        <v>73</v>
      </c>
    </row>
    <row r="41" spans="2:4">
      <c r="B41" s="9" t="s">
        <v>171</v>
      </c>
    </row>
    <row r="42" spans="2:4">
      <c r="B42" s="9" t="s">
        <v>131</v>
      </c>
    </row>
    <row r="43" spans="2:4">
      <c r="B43" s="9" t="s">
        <v>129</v>
      </c>
    </row>
    <row r="44" spans="2:4">
      <c r="B44" s="9" t="s">
        <v>295</v>
      </c>
    </row>
    <row r="46" spans="2:4">
      <c r="B46" s="18" t="s">
        <v>58</v>
      </c>
      <c r="C46" s="19">
        <f>+PORTADA!B21</f>
        <v>45107</v>
      </c>
      <c r="D46" s="19">
        <v>44742</v>
      </c>
    </row>
    <row r="47" spans="2:4">
      <c r="B47" s="21" t="s">
        <v>291</v>
      </c>
      <c r="C47" s="22">
        <v>7266.05</v>
      </c>
      <c r="D47" s="22">
        <v>6847.66</v>
      </c>
    </row>
    <row r="49" spans="2:6">
      <c r="B49" s="11" t="s">
        <v>132</v>
      </c>
    </row>
    <row r="51" spans="2:6">
      <c r="B51" s="23" t="s">
        <v>74</v>
      </c>
      <c r="C51" s="19">
        <f>+$C$46</f>
        <v>45107</v>
      </c>
      <c r="D51" s="19">
        <f>+$D$46</f>
        <v>44742</v>
      </c>
    </row>
    <row r="52" spans="2:6">
      <c r="B52" s="24" t="s">
        <v>75</v>
      </c>
      <c r="C52" s="25"/>
      <c r="D52" s="25"/>
    </row>
    <row r="53" spans="2:6">
      <c r="B53" s="26" t="s">
        <v>50</v>
      </c>
      <c r="C53" s="20">
        <v>0</v>
      </c>
      <c r="D53" s="20">
        <v>0</v>
      </c>
    </row>
    <row r="54" spans="2:6">
      <c r="B54" s="26" t="s">
        <v>76</v>
      </c>
      <c r="C54" s="27">
        <v>0</v>
      </c>
      <c r="D54" s="27">
        <v>0</v>
      </c>
    </row>
    <row r="55" spans="2:6">
      <c r="B55" s="28" t="s">
        <v>63</v>
      </c>
      <c r="C55" s="29">
        <v>0</v>
      </c>
      <c r="D55" s="29">
        <v>0</v>
      </c>
    </row>
    <row r="56" spans="2:6">
      <c r="B56" s="30" t="s">
        <v>77</v>
      </c>
      <c r="C56" s="72"/>
      <c r="D56" s="31"/>
    </row>
    <row r="57" spans="2:6">
      <c r="B57" s="26" t="s">
        <v>78</v>
      </c>
      <c r="C57" s="68">
        <v>0</v>
      </c>
      <c r="D57" s="68">
        <v>0</v>
      </c>
    </row>
    <row r="58" spans="2:6">
      <c r="B58" s="28" t="s">
        <v>79</v>
      </c>
      <c r="C58" s="29">
        <v>0</v>
      </c>
      <c r="D58" s="29">
        <v>0</v>
      </c>
    </row>
    <row r="59" spans="2:6">
      <c r="B59" s="73"/>
      <c r="C59" s="74"/>
      <c r="D59" s="74"/>
    </row>
    <row r="60" spans="2:6">
      <c r="B60" s="11" t="s">
        <v>133</v>
      </c>
      <c r="C60" s="74"/>
      <c r="D60" s="74"/>
    </row>
    <row r="61" spans="2:6">
      <c r="B61" s="73"/>
      <c r="C61" s="74"/>
      <c r="D61" s="74"/>
    </row>
    <row r="62" spans="2:6">
      <c r="B62" s="73" t="s">
        <v>134</v>
      </c>
      <c r="C62" s="74"/>
      <c r="D62" s="74"/>
    </row>
    <row r="63" spans="2:6">
      <c r="B63" s="73"/>
      <c r="C63" s="74"/>
      <c r="D63" s="74"/>
    </row>
    <row r="64" spans="2:6">
      <c r="B64" s="38" t="s">
        <v>19</v>
      </c>
      <c r="C64" s="38" t="s">
        <v>141</v>
      </c>
      <c r="D64" s="38" t="s">
        <v>135</v>
      </c>
      <c r="E64" s="40" t="s">
        <v>142</v>
      </c>
      <c r="F64" s="40" t="s">
        <v>136</v>
      </c>
    </row>
    <row r="65" spans="2:6" ht="25.5">
      <c r="B65" s="76" t="s">
        <v>137</v>
      </c>
      <c r="C65" s="38"/>
      <c r="D65" s="38"/>
      <c r="E65" s="40"/>
      <c r="F65" s="40"/>
    </row>
    <row r="66" spans="2:6" ht="25.5">
      <c r="B66" s="76" t="s">
        <v>138</v>
      </c>
      <c r="C66" s="38"/>
      <c r="D66" s="38"/>
      <c r="E66" s="40"/>
      <c r="F66" s="40"/>
    </row>
    <row r="67" spans="2:6" ht="25.5">
      <c r="B67" s="77" t="s">
        <v>139</v>
      </c>
      <c r="C67" s="78"/>
      <c r="D67" s="79"/>
      <c r="E67" s="80"/>
      <c r="F67" s="80"/>
    </row>
    <row r="68" spans="2:6" ht="25.5">
      <c r="B68" s="77" t="s">
        <v>140</v>
      </c>
      <c r="C68" s="78"/>
      <c r="D68" s="78"/>
      <c r="E68" s="80"/>
      <c r="F68" s="80"/>
    </row>
    <row r="69" spans="2:6" ht="13.5" thickBot="1">
      <c r="B69" s="41" t="s">
        <v>81</v>
      </c>
      <c r="C69" s="41">
        <v>0</v>
      </c>
      <c r="D69" s="41">
        <f>SUM(D67:D68)</f>
        <v>0</v>
      </c>
      <c r="E69" s="41">
        <f>SUM(E67:E68)</f>
        <v>0</v>
      </c>
      <c r="F69" s="42">
        <f>SUM(F67:F68)</f>
        <v>0</v>
      </c>
    </row>
    <row r="70" spans="2:6" ht="13.5" thickTop="1">
      <c r="B70" s="73"/>
      <c r="C70" s="74"/>
      <c r="D70" s="74"/>
    </row>
    <row r="71" spans="2:6">
      <c r="B71" s="11" t="s">
        <v>149</v>
      </c>
      <c r="C71" s="74"/>
      <c r="D71" s="74"/>
    </row>
    <row r="72" spans="2:6">
      <c r="B72" s="73"/>
      <c r="C72" s="74"/>
      <c r="D72" s="74"/>
    </row>
    <row r="73" spans="2:6">
      <c r="B73" s="73" t="s">
        <v>143</v>
      </c>
      <c r="C73" s="74"/>
      <c r="D73" s="74"/>
    </row>
    <row r="74" spans="2:6">
      <c r="B74" s="73" t="s">
        <v>144</v>
      </c>
      <c r="C74" s="74"/>
      <c r="D74" s="74"/>
    </row>
    <row r="75" spans="2:6">
      <c r="B75" s="73" t="s">
        <v>145</v>
      </c>
      <c r="C75" s="74"/>
      <c r="D75" s="74"/>
    </row>
    <row r="76" spans="2:6">
      <c r="B76" s="73" t="s">
        <v>146</v>
      </c>
      <c r="C76" s="74"/>
      <c r="D76" s="74"/>
    </row>
    <row r="77" spans="2:6">
      <c r="B77" s="73" t="s">
        <v>147</v>
      </c>
      <c r="C77" s="74"/>
      <c r="D77" s="74"/>
    </row>
    <row r="78" spans="2:6">
      <c r="B78" s="73" t="s">
        <v>272</v>
      </c>
      <c r="C78" s="74"/>
      <c r="D78" s="74"/>
    </row>
    <row r="79" spans="2:6">
      <c r="B79" s="73" t="s">
        <v>148</v>
      </c>
      <c r="C79" s="74"/>
      <c r="D79" s="74"/>
    </row>
    <row r="80" spans="2:6">
      <c r="B80" s="73" t="s">
        <v>150</v>
      </c>
      <c r="C80" s="74"/>
      <c r="D80" s="74"/>
    </row>
    <row r="81" spans="2:5">
      <c r="B81" s="73"/>
      <c r="C81" s="74"/>
      <c r="D81" s="74"/>
    </row>
    <row r="82" spans="2:5">
      <c r="B82" s="38" t="s">
        <v>58</v>
      </c>
      <c r="C82" s="19">
        <f>+$C$46</f>
        <v>45107</v>
      </c>
      <c r="D82" s="19">
        <f>+$D$46</f>
        <v>44742</v>
      </c>
    </row>
    <row r="83" spans="2:5">
      <c r="B83" s="39" t="s">
        <v>151</v>
      </c>
      <c r="C83" s="33">
        <v>0</v>
      </c>
      <c r="D83" s="33">
        <v>0</v>
      </c>
    </row>
    <row r="84" spans="2:5">
      <c r="B84" s="39" t="s">
        <v>152</v>
      </c>
      <c r="C84" s="33">
        <v>0</v>
      </c>
      <c r="D84" s="33">
        <v>0</v>
      </c>
    </row>
    <row r="85" spans="2:5">
      <c r="B85" s="34" t="s">
        <v>153</v>
      </c>
      <c r="C85" s="35">
        <v>0</v>
      </c>
      <c r="D85" s="35">
        <v>0</v>
      </c>
    </row>
    <row r="86" spans="2:5" ht="13.5" thickBot="1">
      <c r="B86" s="36" t="s">
        <v>81</v>
      </c>
      <c r="C86" s="37">
        <f>SUM(C83:C85)</f>
        <v>0</v>
      </c>
      <c r="D86" s="37">
        <f>SUM(D83:D85)</f>
        <v>0</v>
      </c>
    </row>
    <row r="87" spans="2:5" ht="13.5" thickTop="1">
      <c r="B87" s="75"/>
      <c r="C87" s="81"/>
      <c r="D87" s="81"/>
    </row>
    <row r="88" spans="2:5">
      <c r="B88" s="11" t="s">
        <v>161</v>
      </c>
      <c r="C88" s="81"/>
      <c r="D88" s="81"/>
    </row>
    <row r="89" spans="2:5">
      <c r="B89" s="11"/>
      <c r="C89" s="81"/>
      <c r="D89" s="81"/>
    </row>
    <row r="90" spans="2:5">
      <c r="B90" s="23" t="s">
        <v>154</v>
      </c>
      <c r="C90" s="19" t="s">
        <v>155</v>
      </c>
      <c r="D90" s="19" t="s">
        <v>156</v>
      </c>
      <c r="E90" s="19" t="s">
        <v>162</v>
      </c>
    </row>
    <row r="91" spans="2:5">
      <c r="B91" s="88" t="s">
        <v>163</v>
      </c>
      <c r="C91" s="84"/>
      <c r="D91" s="84"/>
      <c r="E91" s="85"/>
    </row>
    <row r="92" spans="2:5">
      <c r="B92" s="82" t="s">
        <v>157</v>
      </c>
      <c r="C92" s="83">
        <v>0</v>
      </c>
      <c r="D92" s="83">
        <v>0</v>
      </c>
      <c r="E92" s="83">
        <v>0</v>
      </c>
    </row>
    <row r="93" spans="2:5">
      <c r="B93" s="82" t="s">
        <v>158</v>
      </c>
      <c r="C93" s="83">
        <v>0</v>
      </c>
      <c r="D93" s="83">
        <v>0</v>
      </c>
      <c r="E93" s="83">
        <v>0</v>
      </c>
    </row>
    <row r="94" spans="2:5">
      <c r="B94" s="82" t="s">
        <v>159</v>
      </c>
      <c r="C94" s="83">
        <v>0</v>
      </c>
      <c r="D94" s="83">
        <v>0</v>
      </c>
      <c r="E94" s="83">
        <v>0</v>
      </c>
    </row>
    <row r="95" spans="2:5">
      <c r="B95" s="88" t="s">
        <v>164</v>
      </c>
      <c r="C95" s="84"/>
      <c r="D95" s="84"/>
      <c r="E95" s="85"/>
    </row>
    <row r="96" spans="2:5">
      <c r="B96" s="82" t="s">
        <v>160</v>
      </c>
      <c r="C96" s="83">
        <v>0</v>
      </c>
      <c r="D96" s="83">
        <v>0</v>
      </c>
      <c r="E96" s="83">
        <v>0</v>
      </c>
    </row>
    <row r="97" spans="2:5">
      <c r="B97" s="82" t="s">
        <v>166</v>
      </c>
      <c r="C97" s="83">
        <v>0</v>
      </c>
      <c r="D97" s="83">
        <v>0</v>
      </c>
      <c r="E97" s="83">
        <v>0</v>
      </c>
    </row>
    <row r="98" spans="2:5">
      <c r="B98" s="82" t="s">
        <v>167</v>
      </c>
      <c r="C98" s="83">
        <v>0</v>
      </c>
      <c r="D98" s="83">
        <v>0</v>
      </c>
      <c r="E98" s="83">
        <v>0</v>
      </c>
    </row>
    <row r="99" spans="2:5">
      <c r="B99" s="88" t="s">
        <v>165</v>
      </c>
      <c r="C99" s="86"/>
      <c r="D99" s="86"/>
      <c r="E99" s="87"/>
    </row>
    <row r="100" spans="2:5">
      <c r="B100" s="82" t="s">
        <v>168</v>
      </c>
      <c r="C100" s="83">
        <v>0</v>
      </c>
      <c r="D100" s="83">
        <v>0</v>
      </c>
      <c r="E100" s="83">
        <v>0</v>
      </c>
    </row>
    <row r="101" spans="2:5">
      <c r="B101" s="82" t="s">
        <v>169</v>
      </c>
      <c r="C101" s="83">
        <v>0</v>
      </c>
      <c r="D101" s="83">
        <v>0</v>
      </c>
      <c r="E101" s="83">
        <v>0</v>
      </c>
    </row>
    <row r="102" spans="2:5">
      <c r="B102" s="82" t="s">
        <v>170</v>
      </c>
      <c r="C102" s="83">
        <v>0</v>
      </c>
      <c r="D102" s="83">
        <v>0</v>
      </c>
      <c r="E102" s="83">
        <v>0</v>
      </c>
    </row>
    <row r="103" spans="2:5">
      <c r="B103" s="75"/>
      <c r="C103" s="81"/>
      <c r="D103" s="81"/>
    </row>
    <row r="104" spans="2:5">
      <c r="B104" s="17" t="s">
        <v>172</v>
      </c>
    </row>
    <row r="106" spans="2:5">
      <c r="B106" s="11" t="s">
        <v>80</v>
      </c>
    </row>
    <row r="108" spans="2:5">
      <c r="B108" s="38" t="s">
        <v>74</v>
      </c>
      <c r="C108" s="19">
        <f>+$C$46</f>
        <v>45107</v>
      </c>
      <c r="D108" s="19">
        <v>44742</v>
      </c>
    </row>
    <row r="109" spans="2:5">
      <c r="B109" s="71"/>
      <c r="C109" s="70"/>
      <c r="D109" s="70"/>
    </row>
    <row r="110" spans="2:5">
      <c r="B110" s="32"/>
      <c r="C110" s="33"/>
      <c r="D110" s="33">
        <v>0</v>
      </c>
    </row>
    <row r="111" spans="2:5" ht="13.5" thickBot="1">
      <c r="B111" s="36" t="s">
        <v>81</v>
      </c>
      <c r="C111" s="37">
        <f>SUM(C109:C110)</f>
        <v>0</v>
      </c>
      <c r="D111" s="37">
        <f>SUM(D109:D110)</f>
        <v>0</v>
      </c>
    </row>
    <row r="112" spans="2:5" ht="13.5" thickTop="1"/>
    <row r="113" spans="2:4">
      <c r="B113" s="11" t="s">
        <v>173</v>
      </c>
    </row>
    <row r="115" spans="2:4">
      <c r="B115" s="38" t="s">
        <v>74</v>
      </c>
      <c r="C115" s="19">
        <f>+$C$46</f>
        <v>45107</v>
      </c>
      <c r="D115" s="19">
        <f>D108</f>
        <v>44742</v>
      </c>
    </row>
    <row r="116" spans="2:4">
      <c r="B116" s="32"/>
      <c r="C116" s="33">
        <v>0</v>
      </c>
      <c r="D116" s="33">
        <v>0</v>
      </c>
    </row>
    <row r="117" spans="2:4">
      <c r="B117" s="69"/>
      <c r="C117" s="33">
        <v>0</v>
      </c>
      <c r="D117" s="33">
        <v>0</v>
      </c>
    </row>
    <row r="118" spans="2:4" ht="13.5" thickBot="1">
      <c r="B118" s="36" t="s">
        <v>81</v>
      </c>
      <c r="C118" s="37">
        <f>SUM(C116:C117)</f>
        <v>0</v>
      </c>
      <c r="D118" s="37">
        <f>SUM(D116:D117)</f>
        <v>0</v>
      </c>
    </row>
    <row r="119" spans="2:4" ht="13.5" thickTop="1"/>
    <row r="120" spans="2:4">
      <c r="B120" s="11" t="s">
        <v>226</v>
      </c>
    </row>
    <row r="121" spans="2:4">
      <c r="B121" s="11"/>
    </row>
    <row r="122" spans="2:4">
      <c r="B122" s="38" t="s">
        <v>74</v>
      </c>
      <c r="C122" s="19">
        <f>+$C$46</f>
        <v>45107</v>
      </c>
      <c r="D122" s="19">
        <f>D115</f>
        <v>44742</v>
      </c>
    </row>
    <row r="123" spans="2:4">
      <c r="B123" s="39"/>
      <c r="C123" s="33">
        <v>0</v>
      </c>
      <c r="D123" s="33">
        <v>0</v>
      </c>
    </row>
    <row r="124" spans="2:4">
      <c r="B124" s="34"/>
      <c r="C124" s="35">
        <v>0</v>
      </c>
      <c r="D124" s="35">
        <v>0</v>
      </c>
    </row>
    <row r="125" spans="2:4" ht="13.5" thickBot="1">
      <c r="B125" s="36" t="s">
        <v>81</v>
      </c>
      <c r="C125" s="37">
        <f>SUM(C123:C124)</f>
        <v>0</v>
      </c>
      <c r="D125" s="37">
        <f>SUM(D123:D124)</f>
        <v>0</v>
      </c>
    </row>
    <row r="126" spans="2:4" ht="13.5" thickTop="1"/>
    <row r="127" spans="2:4">
      <c r="B127" s="11" t="s">
        <v>227</v>
      </c>
    </row>
    <row r="129" spans="2:14">
      <c r="B129" s="38" t="s">
        <v>74</v>
      </c>
      <c r="C129" s="19">
        <f>+$C$46</f>
        <v>45107</v>
      </c>
      <c r="D129" s="19">
        <f>D122</f>
        <v>44742</v>
      </c>
    </row>
    <row r="130" spans="2:14">
      <c r="B130" s="32"/>
      <c r="C130" s="33"/>
      <c r="D130" s="33"/>
    </row>
    <row r="131" spans="2:14">
      <c r="B131" s="34"/>
      <c r="C131" s="35"/>
      <c r="D131" s="35"/>
    </row>
    <row r="132" spans="2:14" ht="13.5" thickBot="1">
      <c r="B132" s="36" t="s">
        <v>81</v>
      </c>
      <c r="C132" s="37">
        <v>0</v>
      </c>
      <c r="D132" s="37">
        <v>0</v>
      </c>
    </row>
    <row r="133" spans="2:14" ht="13.5" thickTop="1"/>
    <row r="134" spans="2:14">
      <c r="B134" s="11" t="s">
        <v>228</v>
      </c>
    </row>
    <row r="135" spans="2:14">
      <c r="B135" s="11"/>
    </row>
    <row r="136" spans="2:14">
      <c r="B136" s="38" t="s">
        <v>74</v>
      </c>
      <c r="C136" s="19">
        <f>+$C$46</f>
        <v>45107</v>
      </c>
      <c r="D136" s="19">
        <f>D129</f>
        <v>44742</v>
      </c>
    </row>
    <row r="137" spans="2:14">
      <c r="B137" s="32"/>
      <c r="C137" s="33"/>
      <c r="D137" s="33"/>
    </row>
    <row r="138" spans="2:14">
      <c r="B138" s="34"/>
      <c r="C138" s="35"/>
      <c r="D138" s="35"/>
    </row>
    <row r="139" spans="2:14" ht="13.5" thickBot="1">
      <c r="B139" s="36" t="s">
        <v>81</v>
      </c>
      <c r="C139" s="37">
        <v>0</v>
      </c>
      <c r="D139" s="37">
        <v>0</v>
      </c>
      <c r="M139" s="44"/>
    </row>
    <row r="140" spans="2:14" ht="13.5" thickTop="1">
      <c r="B140" s="75"/>
      <c r="C140" s="81"/>
      <c r="D140" s="81"/>
      <c r="M140" s="44"/>
    </row>
    <row r="141" spans="2:14">
      <c r="B141" s="11" t="s">
        <v>229</v>
      </c>
      <c r="M141" s="43"/>
    </row>
    <row r="142" spans="2:14">
      <c r="M142" s="45"/>
      <c r="N142" s="43"/>
    </row>
    <row r="143" spans="2:14" customFormat="1" ht="15.75">
      <c r="B143" s="38" t="s">
        <v>74</v>
      </c>
      <c r="C143" s="19">
        <f>+$C$46</f>
        <v>45107</v>
      </c>
      <c r="D143" s="19">
        <v>44742</v>
      </c>
    </row>
    <row r="144" spans="2:14" customFormat="1" ht="15.75">
      <c r="B144" s="32"/>
      <c r="C144" s="33"/>
      <c r="D144" s="33"/>
    </row>
    <row r="145" spans="2:4" customFormat="1" ht="15.75">
      <c r="B145" s="34"/>
      <c r="C145" s="35"/>
      <c r="D145" s="35"/>
    </row>
    <row r="146" spans="2:4" customFormat="1" ht="16.5" thickBot="1">
      <c r="B146" s="36" t="s">
        <v>81</v>
      </c>
      <c r="C146" s="37">
        <v>0</v>
      </c>
      <c r="D146" s="37">
        <v>0</v>
      </c>
    </row>
    <row r="147" spans="2:4" customFormat="1" ht="16.5" thickTop="1">
      <c r="B147" s="75"/>
      <c r="C147" s="81"/>
      <c r="D147" s="81"/>
    </row>
    <row r="148" spans="2:4" customFormat="1" ht="15.75">
      <c r="B148" s="11" t="s">
        <v>271</v>
      </c>
      <c r="C148" s="9"/>
      <c r="D148" s="9"/>
    </row>
    <row r="149" spans="2:4" customFormat="1" ht="15.75">
      <c r="B149" s="9"/>
      <c r="C149" s="9"/>
      <c r="D149" s="9"/>
    </row>
    <row r="150" spans="2:4" customFormat="1" ht="15.75">
      <c r="B150" s="38" t="s">
        <v>74</v>
      </c>
      <c r="C150" s="19">
        <f>+$C$46</f>
        <v>45107</v>
      </c>
      <c r="D150" s="19">
        <f>D143</f>
        <v>44742</v>
      </c>
    </row>
    <row r="151" spans="2:4" customFormat="1" ht="15.75">
      <c r="B151" s="32"/>
      <c r="C151" s="33"/>
      <c r="D151" s="33"/>
    </row>
    <row r="152" spans="2:4" customFormat="1" ht="15.75">
      <c r="B152" s="34"/>
      <c r="C152" s="35"/>
      <c r="D152" s="35"/>
    </row>
    <row r="153" spans="2:4" customFormat="1" ht="16.5" thickBot="1">
      <c r="B153" s="36" t="s">
        <v>81</v>
      </c>
      <c r="C153" s="37">
        <v>0</v>
      </c>
      <c r="D153" s="37">
        <v>0</v>
      </c>
    </row>
    <row r="154" spans="2:4" customFormat="1" ht="16.5" thickTop="1">
      <c r="B154" s="75"/>
      <c r="C154" s="81"/>
      <c r="D154" s="81"/>
    </row>
    <row r="155" spans="2:4" customFormat="1" ht="15.75">
      <c r="B155" s="11" t="s">
        <v>230</v>
      </c>
      <c r="C155" s="9"/>
      <c r="D155" s="9"/>
    </row>
    <row r="156" spans="2:4" customFormat="1" ht="15.75">
      <c r="B156" s="9"/>
      <c r="C156" s="9"/>
      <c r="D156" s="9"/>
    </row>
    <row r="157" spans="2:4" customFormat="1" ht="15.75">
      <c r="B157" s="38" t="s">
        <v>74</v>
      </c>
      <c r="C157" s="19">
        <f>+$C$46</f>
        <v>45107</v>
      </c>
      <c r="D157" s="19">
        <f>D150</f>
        <v>44742</v>
      </c>
    </row>
    <row r="158" spans="2:4" customFormat="1" ht="15.75">
      <c r="B158" s="32"/>
      <c r="C158" s="33"/>
      <c r="D158" s="33"/>
    </row>
    <row r="159" spans="2:4" customFormat="1" ht="15.75">
      <c r="B159" s="34"/>
      <c r="C159" s="35"/>
      <c r="D159" s="35"/>
    </row>
    <row r="160" spans="2:4" customFormat="1" ht="16.5" thickBot="1">
      <c r="B160" s="36" t="s">
        <v>81</v>
      </c>
      <c r="C160" s="37">
        <v>0</v>
      </c>
      <c r="D160" s="37">
        <v>0</v>
      </c>
    </row>
    <row r="161" spans="2:4" customFormat="1" ht="16.5" thickTop="1">
      <c r="B161" s="75"/>
      <c r="C161" s="81"/>
      <c r="D161" s="81"/>
    </row>
    <row r="162" spans="2:4" customFormat="1" ht="15.75">
      <c r="B162" s="11" t="s">
        <v>251</v>
      </c>
      <c r="C162" s="9"/>
      <c r="D162" s="9"/>
    </row>
    <row r="163" spans="2:4" customFormat="1" ht="15.75">
      <c r="B163" s="9"/>
      <c r="C163" s="9"/>
      <c r="D163" s="9"/>
    </row>
    <row r="164" spans="2:4" customFormat="1" ht="15.75">
      <c r="B164" s="38" t="s">
        <v>74</v>
      </c>
      <c r="C164" s="19">
        <f>+$C$46</f>
        <v>45107</v>
      </c>
      <c r="D164" s="19">
        <f>D157</f>
        <v>44742</v>
      </c>
    </row>
    <row r="165" spans="2:4">
      <c r="B165" s="32"/>
      <c r="C165" s="33"/>
      <c r="D165" s="33"/>
    </row>
    <row r="166" spans="2:4" customFormat="1" ht="15.75">
      <c r="B166" s="34"/>
      <c r="C166" s="35"/>
      <c r="D166" s="35"/>
    </row>
    <row r="167" spans="2:4" customFormat="1" ht="16.5" thickBot="1">
      <c r="B167" s="36" t="s">
        <v>81</v>
      </c>
      <c r="C167" s="37">
        <v>0</v>
      </c>
      <c r="D167" s="37">
        <v>0</v>
      </c>
    </row>
    <row r="168" spans="2:4" customFormat="1" ht="16.5" thickTop="1"/>
    <row r="169" spans="2:4" customFormat="1" ht="15.75">
      <c r="B169" s="11" t="s">
        <v>250</v>
      </c>
      <c r="C169" s="9"/>
      <c r="D169" s="9"/>
    </row>
    <row r="170" spans="2:4" customFormat="1" ht="15.75">
      <c r="B170" s="9"/>
      <c r="C170" s="9"/>
      <c r="D170" s="9"/>
    </row>
    <row r="171" spans="2:4" customFormat="1" ht="15.75">
      <c r="B171" s="38" t="s">
        <v>74</v>
      </c>
      <c r="C171" s="19">
        <f>+$C$46</f>
        <v>45107</v>
      </c>
      <c r="D171" s="19">
        <f>D164</f>
        <v>44742</v>
      </c>
    </row>
    <row r="172" spans="2:4" customFormat="1" ht="15.75">
      <c r="B172" s="32"/>
      <c r="C172" s="33"/>
      <c r="D172" s="33"/>
    </row>
    <row r="173" spans="2:4" customFormat="1" ht="15.75">
      <c r="B173" s="34"/>
      <c r="C173" s="35"/>
      <c r="D173" s="35"/>
    </row>
    <row r="174" spans="2:4" customFormat="1" ht="16.5" thickBot="1">
      <c r="B174" s="36" t="s">
        <v>81</v>
      </c>
      <c r="C174" s="37">
        <v>0</v>
      </c>
      <c r="D174" s="37">
        <v>0</v>
      </c>
    </row>
    <row r="175" spans="2:4" customFormat="1" ht="16.5" thickTop="1"/>
    <row r="176" spans="2:4">
      <c r="B176" s="17" t="s">
        <v>231</v>
      </c>
    </row>
    <row r="178" spans="2:2">
      <c r="B178" s="9" t="s">
        <v>273</v>
      </c>
    </row>
    <row r="180" spans="2:2">
      <c r="B180" s="17" t="s">
        <v>232</v>
      </c>
    </row>
    <row r="182" spans="2:2">
      <c r="B182" s="9" t="s">
        <v>289</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topLeftCell="A94" workbookViewId="0">
      <selection activeCell="B89" sqref="B89:B90"/>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255</v>
      </c>
      <c r="C2" s="7"/>
      <c r="D2" s="7"/>
      <c r="E2" s="7"/>
      <c r="F2" s="7"/>
      <c r="G2" s="7"/>
      <c r="H2" s="7"/>
      <c r="I2" s="7"/>
      <c r="J2" s="7"/>
      <c r="K2" s="7"/>
      <c r="L2" s="7"/>
      <c r="M2" s="7"/>
    </row>
    <row r="3" spans="2:13">
      <c r="B3" s="46" t="s">
        <v>266</v>
      </c>
      <c r="C3" s="46"/>
      <c r="D3" s="46"/>
      <c r="E3" s="46"/>
      <c r="F3" s="46"/>
      <c r="G3" s="46"/>
      <c r="H3" s="46"/>
      <c r="I3" s="46"/>
      <c r="J3" s="46"/>
      <c r="K3" s="46"/>
      <c r="L3" s="46"/>
      <c r="M3" s="46"/>
    </row>
    <row r="4" spans="2:13">
      <c r="B4" s="10">
        <f>+PORTADA!B21</f>
        <v>45107</v>
      </c>
      <c r="C4" s="46"/>
      <c r="D4" s="46"/>
      <c r="E4" s="46"/>
      <c r="F4" s="46"/>
      <c r="G4" s="46"/>
      <c r="H4" s="46"/>
      <c r="I4" s="46"/>
      <c r="J4" s="46"/>
      <c r="K4" s="46"/>
      <c r="L4" s="46"/>
      <c r="M4" s="46"/>
    </row>
    <row r="5" spans="2:13">
      <c r="B5" s="10"/>
      <c r="C5" s="46"/>
      <c r="D5" s="46"/>
      <c r="E5" s="46"/>
      <c r="F5" s="46"/>
      <c r="G5" s="46"/>
      <c r="H5" s="46"/>
      <c r="I5" s="46"/>
      <c r="J5" s="46"/>
      <c r="K5" s="46"/>
      <c r="L5" s="46"/>
      <c r="M5" s="46"/>
    </row>
    <row r="6" spans="2:13">
      <c r="B6" s="199" t="s">
        <v>224</v>
      </c>
      <c r="I6" s="46"/>
      <c r="J6" s="46"/>
      <c r="K6" s="46"/>
      <c r="L6" s="46"/>
      <c r="M6" s="46"/>
    </row>
    <row r="7" spans="2:13">
      <c r="I7" s="46"/>
      <c r="J7" s="46"/>
      <c r="K7" s="46"/>
      <c r="L7" s="46"/>
      <c r="M7" s="46"/>
    </row>
    <row r="8" spans="2:13">
      <c r="B8" s="11" t="s">
        <v>2</v>
      </c>
      <c r="I8" s="46"/>
      <c r="J8" s="46"/>
      <c r="K8" s="46"/>
      <c r="L8" s="46"/>
      <c r="M8" s="46"/>
    </row>
    <row r="9" spans="2:13">
      <c r="I9" s="46"/>
      <c r="J9" s="46"/>
      <c r="K9" s="46"/>
      <c r="L9" s="46"/>
      <c r="M9" s="46"/>
    </row>
    <row r="10" spans="2:13">
      <c r="B10" s="9" t="s">
        <v>3</v>
      </c>
      <c r="C10" s="9" t="s">
        <v>4</v>
      </c>
      <c r="I10" s="46"/>
      <c r="J10" s="46"/>
      <c r="K10" s="46"/>
      <c r="L10" s="46"/>
      <c r="M10" s="46"/>
    </row>
    <row r="11" spans="2:13">
      <c r="B11" s="9" t="s">
        <v>5</v>
      </c>
      <c r="C11" s="12" t="s">
        <v>6</v>
      </c>
      <c r="I11" s="46"/>
      <c r="J11" s="46"/>
      <c r="K11" s="46"/>
      <c r="L11" s="46"/>
      <c r="M11" s="46"/>
    </row>
    <row r="12" spans="2:13">
      <c r="B12" s="9" t="s">
        <v>7</v>
      </c>
      <c r="C12" s="9" t="s">
        <v>8</v>
      </c>
      <c r="I12" s="46"/>
      <c r="J12" s="46"/>
      <c r="K12" s="46"/>
      <c r="L12" s="46"/>
      <c r="M12" s="46"/>
    </row>
    <row r="13" spans="2:13">
      <c r="B13" s="9" t="s">
        <v>9</v>
      </c>
      <c r="C13" s="13" t="s">
        <v>10</v>
      </c>
      <c r="I13" s="46"/>
      <c r="J13" s="46"/>
      <c r="K13" s="46"/>
      <c r="L13" s="46"/>
      <c r="M13" s="46"/>
    </row>
    <row r="14" spans="2:13">
      <c r="B14" s="9" t="s">
        <v>11</v>
      </c>
      <c r="C14" s="9" t="s">
        <v>12</v>
      </c>
      <c r="I14" s="46"/>
      <c r="J14" s="46"/>
      <c r="K14" s="46"/>
      <c r="L14" s="46"/>
      <c r="M14" s="46"/>
    </row>
    <row r="15" spans="2:13">
      <c r="B15" s="9" t="s">
        <v>13</v>
      </c>
      <c r="C15" s="9" t="s">
        <v>14</v>
      </c>
      <c r="I15" s="46"/>
      <c r="J15" s="46"/>
      <c r="K15" s="46"/>
      <c r="L15" s="46"/>
      <c r="M15" s="46"/>
    </row>
    <row r="16" spans="2:13">
      <c r="B16" s="9" t="s">
        <v>15</v>
      </c>
      <c r="C16" s="9" t="s">
        <v>8</v>
      </c>
      <c r="I16" s="46"/>
      <c r="J16" s="46"/>
      <c r="K16" s="46"/>
      <c r="L16" s="46"/>
      <c r="M16" s="46"/>
    </row>
    <row r="17" spans="2:13">
      <c r="I17" s="46"/>
      <c r="J17" s="46"/>
      <c r="K17" s="46"/>
      <c r="L17" s="46"/>
      <c r="M17" s="46"/>
    </row>
    <row r="18" spans="2:13">
      <c r="B18" s="11" t="s">
        <v>16</v>
      </c>
      <c r="I18" s="46"/>
      <c r="J18" s="46"/>
      <c r="K18" s="46"/>
      <c r="L18" s="46"/>
      <c r="M18" s="46"/>
    </row>
    <row r="19" spans="2:13">
      <c r="B19" s="221" t="s">
        <v>17</v>
      </c>
      <c r="C19" s="221"/>
      <c r="D19" s="221"/>
      <c r="E19" s="221"/>
      <c r="F19" s="221"/>
      <c r="G19" s="221"/>
      <c r="H19" s="221"/>
      <c r="I19" s="46"/>
      <c r="J19" s="46"/>
      <c r="K19" s="46"/>
      <c r="L19" s="46"/>
      <c r="M19" s="46"/>
    </row>
    <row r="20" spans="2:13">
      <c r="B20" s="221"/>
      <c r="C20" s="221"/>
      <c r="D20" s="221"/>
      <c r="E20" s="221"/>
      <c r="F20" s="221"/>
      <c r="G20" s="221"/>
      <c r="H20" s="221"/>
      <c r="I20" s="46"/>
      <c r="J20" s="46"/>
      <c r="K20" s="46"/>
      <c r="L20" s="46"/>
      <c r="M20" s="46"/>
    </row>
    <row r="21" spans="2:13">
      <c r="B21" s="221"/>
      <c r="C21" s="221"/>
      <c r="D21" s="221"/>
      <c r="E21" s="221"/>
      <c r="F21" s="221"/>
      <c r="G21" s="221"/>
      <c r="H21" s="221"/>
      <c r="I21" s="46"/>
      <c r="J21" s="46"/>
      <c r="K21" s="46"/>
      <c r="L21" s="46"/>
      <c r="M21" s="46"/>
    </row>
    <row r="22" spans="2:13">
      <c r="B22" s="221"/>
      <c r="C22" s="221"/>
      <c r="D22" s="221"/>
      <c r="E22" s="221"/>
      <c r="F22" s="221"/>
      <c r="G22" s="221"/>
      <c r="H22" s="221"/>
      <c r="I22" s="46"/>
      <c r="J22" s="46"/>
      <c r="K22" s="46"/>
      <c r="L22" s="46"/>
      <c r="M22" s="46"/>
    </row>
    <row r="23" spans="2:13">
      <c r="B23" s="221"/>
      <c r="C23" s="221"/>
      <c r="D23" s="221"/>
      <c r="E23" s="221"/>
      <c r="F23" s="221"/>
      <c r="G23" s="221"/>
      <c r="H23" s="221"/>
      <c r="I23" s="46"/>
      <c r="J23" s="46"/>
      <c r="K23" s="46"/>
      <c r="L23" s="46"/>
      <c r="M23" s="46"/>
    </row>
    <row r="24" spans="2:13">
      <c r="B24" s="11" t="s">
        <v>18</v>
      </c>
      <c r="I24" s="46"/>
      <c r="J24" s="46"/>
      <c r="K24" s="46"/>
      <c r="L24" s="46"/>
      <c r="M24" s="46"/>
    </row>
    <row r="25" spans="2:13">
      <c r="I25" s="46"/>
      <c r="J25" s="46"/>
      <c r="K25" s="46"/>
      <c r="L25" s="46"/>
      <c r="M25" s="46"/>
    </row>
    <row r="26" spans="2:13">
      <c r="B26" s="14" t="s">
        <v>19</v>
      </c>
      <c r="C26" s="15" t="s">
        <v>20</v>
      </c>
      <c r="I26" s="46"/>
      <c r="J26" s="46"/>
      <c r="K26" s="46"/>
      <c r="L26" s="46"/>
      <c r="M26" s="46"/>
    </row>
    <row r="27" spans="2:13">
      <c r="B27" s="9" t="s">
        <v>21</v>
      </c>
      <c r="C27" s="9" t="s">
        <v>22</v>
      </c>
      <c r="I27" s="46"/>
      <c r="J27" s="46"/>
      <c r="K27" s="46"/>
      <c r="L27" s="46"/>
      <c r="M27" s="46"/>
    </row>
    <row r="28" spans="2:13">
      <c r="B28" s="9" t="s">
        <v>23</v>
      </c>
      <c r="C28" s="9" t="s">
        <v>24</v>
      </c>
      <c r="I28" s="46"/>
      <c r="J28" s="46"/>
      <c r="K28" s="46"/>
      <c r="L28" s="46"/>
      <c r="M28" s="46"/>
    </row>
    <row r="29" spans="2:13">
      <c r="B29" s="9" t="s">
        <v>25</v>
      </c>
      <c r="C29" s="9" t="s">
        <v>26</v>
      </c>
      <c r="I29" s="46"/>
      <c r="J29" s="46"/>
      <c r="K29" s="46"/>
      <c r="L29" s="46"/>
      <c r="M29" s="46"/>
    </row>
    <row r="30" spans="2:13">
      <c r="B30" s="9" t="s">
        <v>275</v>
      </c>
      <c r="C30" s="9" t="s">
        <v>27</v>
      </c>
      <c r="I30" s="46"/>
      <c r="J30" s="46"/>
      <c r="K30" s="46"/>
      <c r="L30" s="46"/>
      <c r="M30" s="46"/>
    </row>
    <row r="31" spans="2:13">
      <c r="I31" s="46"/>
      <c r="J31" s="46"/>
      <c r="K31" s="46"/>
      <c r="L31" s="46"/>
      <c r="M31" s="46"/>
    </row>
    <row r="32" spans="2:13">
      <c r="B32" s="11" t="s">
        <v>28</v>
      </c>
      <c r="I32" s="46"/>
      <c r="J32" s="46"/>
      <c r="K32" s="46"/>
      <c r="L32" s="46"/>
      <c r="M32" s="46"/>
    </row>
    <row r="33" spans="2:13">
      <c r="I33" s="46"/>
      <c r="J33" s="46"/>
      <c r="K33" s="46"/>
      <c r="L33" s="46"/>
      <c r="M33" s="46"/>
    </row>
    <row r="34" spans="2:13">
      <c r="B34" s="9" t="s">
        <v>3</v>
      </c>
      <c r="C34" s="9" t="s">
        <v>29</v>
      </c>
      <c r="I34" s="46"/>
      <c r="J34" s="46"/>
      <c r="K34" s="46"/>
      <c r="L34" s="46"/>
      <c r="M34" s="46"/>
    </row>
    <row r="35" spans="2:13">
      <c r="B35" s="9" t="s">
        <v>5</v>
      </c>
      <c r="C35" s="9" t="s">
        <v>30</v>
      </c>
      <c r="I35" s="46"/>
      <c r="J35" s="46"/>
      <c r="K35" s="46"/>
      <c r="L35" s="46"/>
      <c r="M35" s="46"/>
    </row>
    <row r="36" spans="2:13">
      <c r="B36" s="9" t="s">
        <v>7</v>
      </c>
      <c r="C36" s="9" t="s">
        <v>31</v>
      </c>
      <c r="I36" s="46"/>
      <c r="J36" s="46"/>
      <c r="K36" s="46"/>
      <c r="L36" s="46"/>
      <c r="M36" s="46"/>
    </row>
    <row r="37" spans="2:13">
      <c r="B37" s="9" t="s">
        <v>9</v>
      </c>
      <c r="C37" s="13" t="s">
        <v>32</v>
      </c>
      <c r="I37" s="46"/>
      <c r="J37" s="46"/>
      <c r="K37" s="46"/>
      <c r="L37" s="46"/>
      <c r="M37" s="46"/>
    </row>
    <row r="38" spans="2:13">
      <c r="I38" s="46"/>
      <c r="J38" s="46"/>
      <c r="K38" s="46"/>
      <c r="L38" s="46"/>
      <c r="M38" s="46"/>
    </row>
    <row r="39" spans="2:13">
      <c r="B39" s="11" t="s">
        <v>33</v>
      </c>
      <c r="I39" s="46"/>
      <c r="J39" s="46"/>
      <c r="K39" s="46"/>
      <c r="L39" s="46"/>
      <c r="M39" s="46"/>
    </row>
    <row r="40" spans="2:13">
      <c r="I40" s="46"/>
      <c r="J40" s="46"/>
      <c r="K40" s="46"/>
      <c r="L40" s="46"/>
      <c r="M40" s="46"/>
    </row>
    <row r="41" spans="2:13">
      <c r="B41" s="14" t="s">
        <v>19</v>
      </c>
      <c r="C41" s="15" t="s">
        <v>34</v>
      </c>
      <c r="D41" s="16"/>
      <c r="I41" s="46"/>
      <c r="J41" s="46"/>
      <c r="K41" s="46"/>
      <c r="L41" s="46"/>
      <c r="M41" s="46"/>
    </row>
    <row r="42" spans="2:13">
      <c r="B42" s="9" t="s">
        <v>35</v>
      </c>
      <c r="C42" s="9" t="s">
        <v>270</v>
      </c>
      <c r="I42" s="46"/>
      <c r="J42" s="46"/>
      <c r="K42" s="46"/>
      <c r="L42" s="46"/>
      <c r="M42" s="46"/>
    </row>
    <row r="43" spans="2:13">
      <c r="C43" s="9" t="s">
        <v>36</v>
      </c>
      <c r="I43" s="46"/>
      <c r="J43" s="46"/>
      <c r="K43" s="46"/>
      <c r="L43" s="46"/>
      <c r="M43" s="46"/>
    </row>
    <row r="44" spans="2:13">
      <c r="C44" s="9" t="s">
        <v>37</v>
      </c>
      <c r="I44" s="46"/>
      <c r="J44" s="46"/>
      <c r="K44" s="46"/>
      <c r="L44" s="46"/>
      <c r="M44" s="46"/>
    </row>
    <row r="45" spans="2:13">
      <c r="C45" s="9" t="s">
        <v>38</v>
      </c>
      <c r="I45" s="46"/>
      <c r="J45" s="46"/>
      <c r="K45" s="46"/>
      <c r="L45" s="46"/>
      <c r="M45" s="46"/>
    </row>
    <row r="46" spans="2:13">
      <c r="C46" s="9" t="s">
        <v>39</v>
      </c>
      <c r="I46" s="46"/>
      <c r="J46" s="46"/>
      <c r="K46" s="46"/>
      <c r="L46" s="46"/>
      <c r="M46" s="46"/>
    </row>
    <row r="47" spans="2:13">
      <c r="C47" s="9" t="s">
        <v>40</v>
      </c>
      <c r="G47" s="9" t="s">
        <v>290</v>
      </c>
      <c r="I47" s="46"/>
      <c r="J47" s="46"/>
      <c r="K47" s="46"/>
      <c r="L47" s="46"/>
      <c r="M47" s="46"/>
    </row>
    <row r="48" spans="2:13">
      <c r="C48" s="9" t="s">
        <v>275</v>
      </c>
      <c r="I48" s="46"/>
      <c r="J48" s="46"/>
      <c r="K48" s="46"/>
      <c r="L48" s="46"/>
      <c r="M48" s="46"/>
    </row>
    <row r="49" spans="2:13">
      <c r="B49" s="9" t="s">
        <v>41</v>
      </c>
      <c r="C49" s="9" t="s">
        <v>42</v>
      </c>
      <c r="I49" s="46"/>
      <c r="J49" s="46"/>
      <c r="K49" s="46"/>
      <c r="L49" s="46"/>
      <c r="M49" s="46"/>
    </row>
    <row r="50" spans="2:13">
      <c r="C50" s="9" t="s">
        <v>43</v>
      </c>
      <c r="I50" s="46"/>
      <c r="J50" s="46"/>
      <c r="K50" s="46"/>
      <c r="L50" s="46"/>
      <c r="M50" s="46"/>
    </row>
    <row r="51" spans="2:13">
      <c r="B51" s="9" t="s">
        <v>44</v>
      </c>
      <c r="C51" s="9" t="s">
        <v>45</v>
      </c>
      <c r="I51" s="46"/>
      <c r="J51" s="46"/>
      <c r="K51" s="46"/>
      <c r="L51" s="46"/>
      <c r="M51" s="46"/>
    </row>
    <row r="52" spans="2:13">
      <c r="B52" s="9" t="s">
        <v>46</v>
      </c>
      <c r="C52" s="9" t="s">
        <v>45</v>
      </c>
      <c r="I52" s="46"/>
      <c r="J52" s="46"/>
      <c r="K52" s="46"/>
      <c r="L52" s="46"/>
      <c r="M52" s="46"/>
    </row>
    <row r="53" spans="2:13">
      <c r="B53" s="10"/>
      <c r="C53" s="46"/>
      <c r="D53" s="46"/>
      <c r="E53" s="46"/>
      <c r="F53" s="46"/>
      <c r="G53" s="46"/>
      <c r="H53" s="46"/>
      <c r="I53" s="46"/>
      <c r="J53" s="46"/>
      <c r="K53" s="46"/>
      <c r="L53" s="46"/>
      <c r="M53" s="46"/>
    </row>
    <row r="54" spans="2:13">
      <c r="B54" s="199" t="s">
        <v>225</v>
      </c>
      <c r="C54" s="46"/>
      <c r="D54" s="46"/>
      <c r="E54" s="46"/>
      <c r="F54" s="46"/>
      <c r="G54" s="46"/>
      <c r="H54" s="46"/>
      <c r="I54" s="46"/>
      <c r="J54" s="46"/>
      <c r="K54" s="46"/>
      <c r="L54" s="46"/>
      <c r="M54" s="46"/>
    </row>
    <row r="56" spans="2:13">
      <c r="B56" s="11" t="s">
        <v>82</v>
      </c>
      <c r="D56" s="9" t="s">
        <v>83</v>
      </c>
    </row>
    <row r="57" spans="2:13">
      <c r="B57" s="11" t="s">
        <v>84</v>
      </c>
      <c r="D57" s="9" t="s">
        <v>83</v>
      </c>
    </row>
    <row r="58" spans="2:13">
      <c r="B58" s="11" t="s">
        <v>85</v>
      </c>
      <c r="D58" s="9" t="s">
        <v>83</v>
      </c>
    </row>
    <row r="59" spans="2:13">
      <c r="B59" s="11" t="s">
        <v>86</v>
      </c>
      <c r="D59" s="9" t="s">
        <v>87</v>
      </c>
    </row>
    <row r="61" spans="2:13" s="50" customFormat="1">
      <c r="B61" s="47" t="s">
        <v>88</v>
      </c>
      <c r="C61" s="48"/>
      <c r="D61" s="48"/>
      <c r="E61" s="48"/>
      <c r="F61" s="48"/>
      <c r="G61" s="48"/>
      <c r="H61" s="48"/>
      <c r="I61" s="48"/>
      <c r="J61" s="48"/>
      <c r="K61" s="48"/>
      <c r="L61" s="48"/>
      <c r="M61" s="49"/>
    </row>
    <row r="62" spans="2:13">
      <c r="B62" s="222" t="s">
        <v>89</v>
      </c>
      <c r="C62" s="222" t="s">
        <v>90</v>
      </c>
      <c r="D62" s="47" t="s">
        <v>91</v>
      </c>
      <c r="E62" s="49"/>
      <c r="F62" s="227" t="s">
        <v>92</v>
      </c>
      <c r="G62" s="222" t="s">
        <v>93</v>
      </c>
      <c r="H62" s="222" t="s">
        <v>94</v>
      </c>
      <c r="I62" s="222" t="s">
        <v>95</v>
      </c>
      <c r="J62" s="222" t="s">
        <v>96</v>
      </c>
      <c r="K62" s="222" t="s">
        <v>97</v>
      </c>
      <c r="L62" s="224" t="s">
        <v>98</v>
      </c>
      <c r="M62" s="222" t="s">
        <v>99</v>
      </c>
    </row>
    <row r="63" spans="2:13" ht="12.95" customHeight="1">
      <c r="B63" s="223"/>
      <c r="C63" s="226"/>
      <c r="D63" s="51" t="s">
        <v>100</v>
      </c>
      <c r="E63" s="52" t="s">
        <v>101</v>
      </c>
      <c r="F63" s="228"/>
      <c r="G63" s="223"/>
      <c r="H63" s="223"/>
      <c r="I63" s="223"/>
      <c r="J63" s="223"/>
      <c r="K63" s="223"/>
      <c r="L63" s="225"/>
      <c r="M63" s="223"/>
    </row>
    <row r="64" spans="2:13">
      <c r="B64" s="53" t="s">
        <v>35</v>
      </c>
      <c r="C64" s="54" t="s">
        <v>102</v>
      </c>
      <c r="D64" s="54" t="s">
        <v>103</v>
      </c>
      <c r="E64" s="54" t="s">
        <v>106</v>
      </c>
      <c r="F64" s="54" t="s">
        <v>106</v>
      </c>
      <c r="G64" s="53" t="s">
        <v>104</v>
      </c>
      <c r="H64" s="54" t="s">
        <v>102</v>
      </c>
      <c r="I64" s="54" t="s">
        <v>106</v>
      </c>
      <c r="J64" s="55" t="s">
        <v>105</v>
      </c>
      <c r="K64" s="55" t="s">
        <v>269</v>
      </c>
      <c r="L64" s="55" t="s">
        <v>120</v>
      </c>
      <c r="M64" s="55" t="s">
        <v>120</v>
      </c>
    </row>
    <row r="65" spans="2:13">
      <c r="B65" s="53" t="s">
        <v>23</v>
      </c>
      <c r="C65" s="54" t="s">
        <v>102</v>
      </c>
      <c r="D65" s="54" t="s">
        <v>108</v>
      </c>
      <c r="E65" s="54" t="s">
        <v>108</v>
      </c>
      <c r="F65" s="54" t="s">
        <v>102</v>
      </c>
      <c r="G65" s="53" t="s">
        <v>104</v>
      </c>
      <c r="H65" s="54" t="s">
        <v>102</v>
      </c>
      <c r="I65" s="54" t="s">
        <v>102</v>
      </c>
      <c r="J65" s="55" t="s">
        <v>105</v>
      </c>
      <c r="K65" s="55" t="s">
        <v>105</v>
      </c>
      <c r="L65" s="55" t="s">
        <v>107</v>
      </c>
      <c r="M65" s="55" t="s">
        <v>107</v>
      </c>
    </row>
    <row r="66" spans="2:13">
      <c r="B66" s="53" t="s">
        <v>25</v>
      </c>
      <c r="C66" s="54" t="s">
        <v>102</v>
      </c>
      <c r="D66" s="54" t="s">
        <v>109</v>
      </c>
      <c r="E66" s="54" t="s">
        <v>109</v>
      </c>
      <c r="F66" s="54" t="s">
        <v>102</v>
      </c>
      <c r="G66" s="53" t="s">
        <v>104</v>
      </c>
      <c r="H66" s="54" t="s">
        <v>102</v>
      </c>
      <c r="I66" s="54" t="s">
        <v>102</v>
      </c>
      <c r="J66" s="55" t="s">
        <v>105</v>
      </c>
      <c r="K66" s="55" t="s">
        <v>105</v>
      </c>
      <c r="L66" s="55" t="s">
        <v>107</v>
      </c>
      <c r="M66" s="55" t="s">
        <v>107</v>
      </c>
    </row>
    <row r="67" spans="2:13">
      <c r="C67" s="56"/>
      <c r="D67" s="56"/>
      <c r="E67" s="56"/>
      <c r="F67" s="56"/>
      <c r="H67" s="56"/>
      <c r="I67" s="57" t="s">
        <v>109</v>
      </c>
      <c r="J67" s="8"/>
      <c r="K67" s="58" t="s">
        <v>110</v>
      </c>
      <c r="L67" s="57" t="s">
        <v>276</v>
      </c>
      <c r="M67" s="57" t="s">
        <v>276</v>
      </c>
    </row>
    <row r="69" spans="2:13">
      <c r="B69" s="47" t="s">
        <v>111</v>
      </c>
      <c r="C69" s="48"/>
      <c r="D69" s="48"/>
      <c r="E69" s="48"/>
      <c r="F69" s="48"/>
      <c r="G69" s="48"/>
      <c r="H69" s="48"/>
      <c r="I69" s="48"/>
      <c r="J69" s="48"/>
      <c r="K69" s="48"/>
      <c r="L69" s="48"/>
      <c r="M69" s="49"/>
    </row>
    <row r="70" spans="2:13" ht="12.75" customHeight="1">
      <c r="B70" s="222" t="s">
        <v>89</v>
      </c>
      <c r="C70" s="222" t="s">
        <v>90</v>
      </c>
      <c r="D70" s="47" t="s">
        <v>91</v>
      </c>
      <c r="E70" s="49"/>
      <c r="F70" s="227" t="s">
        <v>92</v>
      </c>
      <c r="G70" s="222" t="s">
        <v>93</v>
      </c>
      <c r="H70" s="222" t="s">
        <v>94</v>
      </c>
      <c r="I70" s="222" t="s">
        <v>95</v>
      </c>
      <c r="J70" s="222" t="s">
        <v>96</v>
      </c>
      <c r="K70" s="222" t="s">
        <v>97</v>
      </c>
      <c r="L70" s="224" t="s">
        <v>98</v>
      </c>
      <c r="M70" s="222" t="s">
        <v>99</v>
      </c>
    </row>
    <row r="71" spans="2:13" ht="12.75" customHeight="1">
      <c r="B71" s="223"/>
      <c r="C71" s="226"/>
      <c r="D71" s="51" t="s">
        <v>100</v>
      </c>
      <c r="E71" s="52" t="s">
        <v>101</v>
      </c>
      <c r="F71" s="228"/>
      <c r="G71" s="223"/>
      <c r="H71" s="223"/>
      <c r="I71" s="223"/>
      <c r="J71" s="223"/>
      <c r="K71" s="223"/>
      <c r="L71" s="225"/>
      <c r="M71" s="223"/>
    </row>
    <row r="72" spans="2:13">
      <c r="B72" s="53" t="s">
        <v>35</v>
      </c>
      <c r="C72" s="54" t="s">
        <v>102</v>
      </c>
      <c r="D72" s="54" t="s">
        <v>103</v>
      </c>
      <c r="E72" s="54" t="s">
        <v>106</v>
      </c>
      <c r="F72" s="54" t="s">
        <v>106</v>
      </c>
      <c r="G72" s="53" t="s">
        <v>104</v>
      </c>
      <c r="H72" s="54" t="s">
        <v>102</v>
      </c>
      <c r="I72" s="54" t="s">
        <v>106</v>
      </c>
      <c r="J72" s="55" t="s">
        <v>105</v>
      </c>
      <c r="K72" s="55" t="s">
        <v>269</v>
      </c>
      <c r="L72" s="55" t="s">
        <v>120</v>
      </c>
      <c r="M72" s="55" t="s">
        <v>120</v>
      </c>
    </row>
    <row r="73" spans="2:13">
      <c r="B73" s="53" t="s">
        <v>23</v>
      </c>
      <c r="C73" s="54" t="s">
        <v>102</v>
      </c>
      <c r="D73" s="54" t="s">
        <v>108</v>
      </c>
      <c r="E73" s="54" t="s">
        <v>108</v>
      </c>
      <c r="F73" s="54" t="s">
        <v>102</v>
      </c>
      <c r="G73" s="53" t="s">
        <v>104</v>
      </c>
      <c r="H73" s="54" t="s">
        <v>102</v>
      </c>
      <c r="I73" s="54" t="s">
        <v>102</v>
      </c>
      <c r="J73" s="55" t="s">
        <v>105</v>
      </c>
      <c r="K73" s="55" t="s">
        <v>105</v>
      </c>
      <c r="L73" s="55" t="s">
        <v>107</v>
      </c>
      <c r="M73" s="55" t="s">
        <v>107</v>
      </c>
    </row>
    <row r="74" spans="2:13">
      <c r="B74" s="53" t="s">
        <v>25</v>
      </c>
      <c r="C74" s="54" t="s">
        <v>102</v>
      </c>
      <c r="D74" s="54" t="s">
        <v>109</v>
      </c>
      <c r="E74" s="54" t="s">
        <v>109</v>
      </c>
      <c r="F74" s="54" t="s">
        <v>102</v>
      </c>
      <c r="G74" s="53" t="s">
        <v>104</v>
      </c>
      <c r="H74" s="54" t="s">
        <v>102</v>
      </c>
      <c r="I74" s="54" t="s">
        <v>102</v>
      </c>
      <c r="J74" s="55" t="s">
        <v>105</v>
      </c>
      <c r="K74" s="55" t="s">
        <v>105</v>
      </c>
      <c r="L74" s="55" t="s">
        <v>107</v>
      </c>
      <c r="M74" s="55" t="s">
        <v>107</v>
      </c>
    </row>
    <row r="75" spans="2:13">
      <c r="C75" s="56"/>
      <c r="D75" s="56"/>
      <c r="E75" s="56"/>
      <c r="F75" s="56"/>
      <c r="H75" s="56"/>
      <c r="I75" s="57" t="s">
        <v>109</v>
      </c>
      <c r="J75" s="8"/>
      <c r="K75" s="58" t="s">
        <v>110</v>
      </c>
      <c r="L75" s="57" t="s">
        <v>276</v>
      </c>
      <c r="M75" s="57" t="s">
        <v>276</v>
      </c>
    </row>
    <row r="77" spans="2:13">
      <c r="B77" s="59" t="s">
        <v>112</v>
      </c>
      <c r="C77" s="60"/>
      <c r="D77" s="61"/>
    </row>
    <row r="78" spans="2:13">
      <c r="B78" s="62">
        <v>45107</v>
      </c>
      <c r="C78" s="63"/>
      <c r="D78" s="64"/>
    </row>
    <row r="79" spans="2:13">
      <c r="B79" s="229" t="s">
        <v>89</v>
      </c>
      <c r="C79" s="229" t="s">
        <v>98</v>
      </c>
      <c r="D79" s="229" t="s">
        <v>99</v>
      </c>
    </row>
    <row r="80" spans="2:13" ht="12.75" customHeight="1">
      <c r="B80" s="229"/>
      <c r="C80" s="229"/>
      <c r="D80" s="229"/>
    </row>
    <row r="81" spans="2:4">
      <c r="B81" s="53" t="s">
        <v>121</v>
      </c>
      <c r="C81" s="65" t="s">
        <v>277</v>
      </c>
      <c r="D81" s="65" t="s">
        <v>278</v>
      </c>
    </row>
    <row r="82" spans="2:4">
      <c r="B82" s="53" t="s">
        <v>23</v>
      </c>
      <c r="C82" s="65" t="s">
        <v>279</v>
      </c>
      <c r="D82" s="65" t="s">
        <v>280</v>
      </c>
    </row>
    <row r="83" spans="2:4">
      <c r="B83" s="53" t="s">
        <v>25</v>
      </c>
      <c r="C83" s="65" t="s">
        <v>281</v>
      </c>
      <c r="D83" s="65" t="s">
        <v>282</v>
      </c>
    </row>
    <row r="84" spans="2:4">
      <c r="B84" s="53" t="s">
        <v>113</v>
      </c>
      <c r="C84" s="65" t="s">
        <v>283</v>
      </c>
      <c r="D84" s="65" t="s">
        <v>284</v>
      </c>
    </row>
    <row r="85" spans="2:4">
      <c r="C85" s="57" t="s">
        <v>276</v>
      </c>
      <c r="D85" s="57" t="s">
        <v>276</v>
      </c>
    </row>
    <row r="87" spans="2:4">
      <c r="B87" s="59" t="s">
        <v>114</v>
      </c>
      <c r="C87" s="60"/>
      <c r="D87" s="61"/>
    </row>
    <row r="88" spans="2:4">
      <c r="B88" s="62">
        <v>45107</v>
      </c>
      <c r="C88" s="63"/>
      <c r="D88" s="64"/>
    </row>
    <row r="89" spans="2:4">
      <c r="B89" s="229" t="s">
        <v>89</v>
      </c>
      <c r="C89" s="229" t="s">
        <v>98</v>
      </c>
      <c r="D89" s="229" t="s">
        <v>99</v>
      </c>
    </row>
    <row r="90" spans="2:4">
      <c r="B90" s="229"/>
      <c r="C90" s="229"/>
      <c r="D90" s="229"/>
    </row>
    <row r="91" spans="2:4">
      <c r="B91" s="53" t="s">
        <v>115</v>
      </c>
      <c r="C91" s="65" t="s">
        <v>285</v>
      </c>
      <c r="D91" s="65" t="s">
        <v>285</v>
      </c>
    </row>
    <row r="92" spans="2:4">
      <c r="B92" s="53" t="s">
        <v>116</v>
      </c>
      <c r="C92" s="65" t="s">
        <v>286</v>
      </c>
      <c r="D92" s="65" t="s">
        <v>286</v>
      </c>
    </row>
    <row r="93" spans="2:4">
      <c r="B93" s="53" t="s">
        <v>117</v>
      </c>
      <c r="C93" s="65" t="s">
        <v>285</v>
      </c>
      <c r="D93" s="65" t="s">
        <v>285</v>
      </c>
    </row>
    <row r="94" spans="2:4">
      <c r="B94" s="53" t="s">
        <v>118</v>
      </c>
      <c r="C94" s="65" t="s">
        <v>287</v>
      </c>
      <c r="D94" s="65" t="s">
        <v>287</v>
      </c>
    </row>
    <row r="95" spans="2:4">
      <c r="B95" s="53" t="s">
        <v>119</v>
      </c>
      <c r="C95" s="65" t="s">
        <v>288</v>
      </c>
      <c r="D95" s="65" t="s">
        <v>288</v>
      </c>
    </row>
    <row r="96" spans="2:4">
      <c r="C96" s="57" t="s">
        <v>276</v>
      </c>
      <c r="D96" s="57" t="s">
        <v>276</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J9" sqref="J9"/>
    </sheetView>
  </sheetViews>
  <sheetFormatPr baseColWidth="10" defaultColWidth="9" defaultRowHeight="12.75"/>
  <cols>
    <col min="1" max="1" width="3.125" style="9" customWidth="1"/>
    <col min="2" max="18" width="12.625" style="9" customWidth="1"/>
    <col min="19" max="16384" width="9" style="9"/>
  </cols>
  <sheetData>
    <row r="2" spans="2:18">
      <c r="B2" s="6" t="s">
        <v>255</v>
      </c>
      <c r="C2" s="7"/>
      <c r="D2" s="7"/>
      <c r="E2" s="7"/>
      <c r="F2" s="7"/>
      <c r="G2" s="7"/>
      <c r="H2" s="7"/>
      <c r="I2" s="7"/>
      <c r="J2" s="7"/>
      <c r="K2" s="7"/>
      <c r="L2" s="7"/>
      <c r="M2" s="7"/>
      <c r="N2" s="7"/>
      <c r="O2" s="7"/>
      <c r="P2" s="7"/>
      <c r="Q2" s="7"/>
      <c r="R2" s="7"/>
    </row>
    <row r="3" spans="2:18">
      <c r="B3" s="46" t="s">
        <v>258</v>
      </c>
      <c r="C3" s="46"/>
      <c r="D3" s="46"/>
      <c r="E3" s="46"/>
      <c r="F3" s="46"/>
      <c r="G3" s="46"/>
      <c r="H3" s="46"/>
      <c r="I3" s="7"/>
      <c r="J3" s="7"/>
      <c r="K3" s="7"/>
      <c r="L3" s="7"/>
      <c r="M3" s="7"/>
      <c r="N3" s="7"/>
      <c r="O3" s="7"/>
      <c r="P3" s="7"/>
      <c r="Q3" s="7"/>
      <c r="R3" s="7"/>
    </row>
    <row r="4" spans="2:18">
      <c r="B4" s="10">
        <f>+PORTADA!B21</f>
        <v>45107</v>
      </c>
      <c r="C4" s="46"/>
      <c r="D4" s="46"/>
      <c r="E4" s="46"/>
      <c r="F4" s="46"/>
      <c r="G4" s="46"/>
      <c r="H4" s="46"/>
      <c r="I4" s="7"/>
      <c r="J4" s="7"/>
      <c r="K4" s="7"/>
      <c r="L4" s="7"/>
      <c r="M4" s="7"/>
      <c r="N4" s="7"/>
      <c r="O4" s="7"/>
      <c r="P4" s="7"/>
      <c r="Q4" s="7"/>
      <c r="R4" s="7"/>
    </row>
    <row r="5" spans="2:18">
      <c r="B5" s="208" t="s">
        <v>253</v>
      </c>
      <c r="C5" s="46"/>
      <c r="D5" s="46"/>
      <c r="E5" s="46"/>
      <c r="F5" s="46"/>
      <c r="G5" s="46"/>
      <c r="H5" s="46"/>
      <c r="I5" s="7"/>
      <c r="J5" s="7"/>
      <c r="K5" s="7"/>
      <c r="L5" s="7"/>
      <c r="M5" s="7"/>
      <c r="N5" s="7"/>
      <c r="O5" s="7"/>
      <c r="P5" s="7"/>
      <c r="Q5" s="7"/>
      <c r="R5" s="7"/>
    </row>
    <row r="7" spans="2:18" s="210" customFormat="1" ht="42">
      <c r="B7" s="209" t="s">
        <v>233</v>
      </c>
      <c r="C7" s="209" t="s">
        <v>234</v>
      </c>
      <c r="D7" s="209" t="s">
        <v>235</v>
      </c>
      <c r="E7" s="209" t="s">
        <v>236</v>
      </c>
      <c r="F7" s="209" t="s">
        <v>244</v>
      </c>
      <c r="G7" s="209" t="s">
        <v>243</v>
      </c>
      <c r="H7" s="209" t="s">
        <v>237</v>
      </c>
      <c r="I7" s="209" t="s">
        <v>238</v>
      </c>
      <c r="J7" s="209" t="s">
        <v>245</v>
      </c>
      <c r="K7" s="209" t="s">
        <v>242</v>
      </c>
      <c r="L7" s="209" t="s">
        <v>96</v>
      </c>
      <c r="M7" s="209" t="s">
        <v>239</v>
      </c>
      <c r="N7" s="209" t="s">
        <v>240</v>
      </c>
      <c r="O7" s="209" t="s">
        <v>241</v>
      </c>
      <c r="P7" s="209" t="s">
        <v>247</v>
      </c>
      <c r="Q7" s="209" t="s">
        <v>248</v>
      </c>
      <c r="R7" s="209" t="s">
        <v>249</v>
      </c>
    </row>
    <row r="8" spans="2:18">
      <c r="E8" s="67"/>
    </row>
    <row r="9" spans="2:18">
      <c r="B9" s="7" t="s">
        <v>246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workbookViewId="0">
      <selection activeCell="L38" sqref="L38"/>
    </sheetView>
  </sheetViews>
  <sheetFormatPr baseColWidth="10" defaultColWidth="8.75" defaultRowHeight="12.75"/>
  <cols>
    <col min="1" max="1" width="3.125" style="9" customWidth="1"/>
    <col min="2" max="13" width="8.75" style="9"/>
    <col min="14" max="14" width="3.125" style="9" customWidth="1"/>
    <col min="15" max="16384" width="8.75" style="9"/>
  </cols>
  <sheetData>
    <row r="2" spans="2:13">
      <c r="B2" s="6" t="s">
        <v>255</v>
      </c>
      <c r="C2" s="7"/>
      <c r="D2" s="7"/>
      <c r="E2" s="7"/>
      <c r="F2" s="7"/>
      <c r="G2" s="7"/>
      <c r="H2" s="7"/>
      <c r="I2" s="7"/>
      <c r="J2" s="7"/>
      <c r="K2" s="7"/>
      <c r="L2" s="7"/>
      <c r="M2" s="7"/>
    </row>
    <row r="3" spans="2:13">
      <c r="B3" s="6" t="s">
        <v>256</v>
      </c>
      <c r="C3" s="215"/>
      <c r="D3" s="215"/>
      <c r="E3" s="215"/>
      <c r="F3" s="215"/>
      <c r="G3" s="215"/>
      <c r="H3" s="215"/>
      <c r="I3" s="215"/>
      <c r="J3" s="215"/>
      <c r="K3" s="215"/>
      <c r="L3" s="215"/>
      <c r="M3" s="215"/>
    </row>
    <row r="4" spans="2:13">
      <c r="B4" s="211">
        <f>+PORTADA!B21</f>
        <v>45107</v>
      </c>
      <c r="C4" s="215"/>
      <c r="D4" s="215"/>
      <c r="E4" s="215"/>
      <c r="F4" s="215"/>
      <c r="G4" s="215"/>
      <c r="H4" s="215"/>
      <c r="I4" s="215"/>
      <c r="J4" s="215"/>
      <c r="K4" s="215"/>
      <c r="L4" s="215"/>
      <c r="M4" s="215"/>
    </row>
    <row r="6" spans="2:13">
      <c r="B6" s="215" t="s">
        <v>246</v>
      </c>
      <c r="C6" s="215"/>
      <c r="D6" s="215"/>
      <c r="E6" s="215"/>
      <c r="F6" s="215"/>
      <c r="G6" s="215"/>
      <c r="H6" s="215"/>
      <c r="I6" s="215"/>
      <c r="J6" s="215"/>
      <c r="K6" s="215"/>
      <c r="L6" s="215"/>
      <c r="M6" s="21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6w8NNDmSFoRbFmXB/6WFe2EnFFxKs6GM28sNX3QejM0=</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FFxR1ZSpgi2FcMKwkEBR0SwSLmKSSgIsitLyMvyMTlU=</DigestValue>
    </Reference>
    <Reference Type="http://www.w3.org/2000/09/xmldsig#Object" URI="#idValidSigLnImg">
      <DigestMethod Algorithm="http://www.w3.org/2001/04/xmlenc#sha256"/>
      <DigestValue>jAIGGGm/sl6XKInc2/l+/VAkR1mg2EGPyGiYvXFnIRw=</DigestValue>
    </Reference>
    <Reference Type="http://www.w3.org/2000/09/xmldsig#Object" URI="#idInvalidSigLnImg">
      <DigestMethod Algorithm="http://www.w3.org/2001/04/xmlenc#sha256"/>
      <DigestValue>BTucozuY+LAry8Ke4H3iJ74jD2gaIjZKeNMwf7sZiRQ=</DigestValue>
    </Reference>
  </SignedInfo>
  <SignatureValue>Q3GehbMghxck2YROXVEHdqOpplR/BJu57N6ckhSMnRbbJygycBL5SlgyFvk4UOBUfbfA62Ed0HBi
HvYMF9XwnREDZ0eL1GMeUjOwsrFAOecD1Xx3BqFgSQcY1YevIZ1HCTTKcLl/kqL+bcrrgJRWjDJB
JCUeOx+pNVVCogoOIUV94vTQpkpeciKQwlR9mXmbi6NidJASsAhLCqBjWqlSu2NNdOYRmWHSu9ob
rGUPbuXfggi8f7b5qEB9GVhcX+cUBnrrfDiyP78UvbruySHYGk/t0R2MF8RA+qd6tooobALfBk9w
FEa3gRvkOwFtEkin0SHPbPqax47ae3Yj1G0hyA==</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t1XXbZUbr415lhMFH2aKbB+PNHN/N4X6X/FF7pCbo/A=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wZCfKWx+Isxnd8t7rHDwV0LlQrZGacpig0ocWQusgaY=</DigestValue>
      </Reference>
      <Reference URI="/xl/media/image4.emf?ContentType=image/x-emf">
        <DigestMethod Algorithm="http://www.w3.org/2001/04/xmlenc#sha256"/>
        <DigestValue>AktOmYSNYsYiRSNEdronUaWgrioWdKcBSRhnbqxt5M8=</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z8wPtpMXHETFZbjiStg5ZcNCZfhail0FbzZf1MPnZsY=</DigestValue>
      </Reference>
      <Reference URI="/xl/styles.xml?ContentType=application/vnd.openxmlformats-officedocument.spreadsheetml.styles+xml">
        <DigestMethod Algorithm="http://www.w3.org/2001/04/xmlenc#sha256"/>
        <DigestValue>YOHbDyMcu/+2O21E1WybVvs1ZRRL+qNuoW9j4b1xjAE=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Vhx/7ldnO0EPPuCdZDdqx2/nrY6DUStRSa2z+EkuTV4=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7CNRaIvcMykCAwEpLSxjDwBeXjITITWDPmF6uFUdTks=</DigestValue>
      </Reference>
      <Reference URI="/xl/worksheets/sheet2.xml?ContentType=application/vnd.openxmlformats-officedocument.spreadsheetml.worksheet+xml">
        <DigestMethod Algorithm="http://www.w3.org/2001/04/xmlenc#sha256"/>
        <DigestValue>eu9Z4cMORQEteo/q5typhDs8VL+pk/zmAZl46zAjtJg=</DigestValue>
      </Reference>
      <Reference URI="/xl/worksheets/sheet3.xml?ContentType=application/vnd.openxmlformats-officedocument.spreadsheetml.worksheet+xml">
        <DigestMethod Algorithm="http://www.w3.org/2001/04/xmlenc#sha256"/>
        <DigestValue>F0lom7AIYAdQDeHlZUKEBYYd6ky9jW3aa28ijCYrAV0=</DigestValue>
      </Reference>
      <Reference URI="/xl/worksheets/sheet4.xml?ContentType=application/vnd.openxmlformats-officedocument.spreadsheetml.worksheet+xml">
        <DigestMethod Algorithm="http://www.w3.org/2001/04/xmlenc#sha256"/>
        <DigestValue>kglT35wGhElKJCa6GS4oTzRP0tP9SSAOT2EnMD4vppg=</DigestValue>
      </Reference>
      <Reference URI="/xl/worksheets/sheet5.xml?ContentType=application/vnd.openxmlformats-officedocument.spreadsheetml.worksheet+xml">
        <DigestMethod Algorithm="http://www.w3.org/2001/04/xmlenc#sha256"/>
        <DigestValue>erlsyhEYWG5gMUVFXzIs40+wYvOiiX/fyDVNr9lR4o4=</DigestValue>
      </Reference>
      <Reference URI="/xl/worksheets/sheet6.xml?ContentType=application/vnd.openxmlformats-officedocument.spreadsheetml.worksheet+xml">
        <DigestMethod Algorithm="http://www.w3.org/2001/04/xmlenc#sha256"/>
        <DigestValue>XXcNv/TebaqVb5BAwNtGbFlwquATrJmhyIQfpxDCY08=</DigestValue>
      </Reference>
      <Reference URI="/xl/worksheets/sheet7.xml?ContentType=application/vnd.openxmlformats-officedocument.spreadsheetml.worksheet+xml">
        <DigestMethod Algorithm="http://www.w3.org/2001/04/xmlenc#sha256"/>
        <DigestValue>YQ5IncjNDCim7z3GichQVgaKJa040Xfb0bdpmDjQxjA=</DigestValue>
      </Reference>
      <Reference URI="/xl/worksheets/sheet8.xml?ContentType=application/vnd.openxmlformats-officedocument.spreadsheetml.worksheet+xml">
        <DigestMethod Algorithm="http://www.w3.org/2001/04/xmlenc#sha256"/>
        <DigestValue>OIhGYyvByQNGItq52GHJ1ud3PYR4jQaGkEJUVrr59zk=</DigestValue>
      </Reference>
      <Reference URI="/xl/worksheets/sheet9.xml?ContentType=application/vnd.openxmlformats-officedocument.spreadsheetml.worksheet+xml">
        <DigestMethod Algorithm="http://www.w3.org/2001/04/xmlenc#sha256"/>
        <DigestValue>E7434EhKGED6Ck7kZxS9bCtJdg+bNpJf4+rUqkMO7UY=</DigestValue>
      </Reference>
    </Manifest>
    <SignatureProperties>
      <SignatureProperty Id="idSignatureTime" Target="#idPackageSignature">
        <mdssi:SignatureTime xmlns:mdssi="http://schemas.openxmlformats.org/package/2006/digital-signature">
          <mdssi:Format>YYYY-MM-DDThh:mm:ssTZD</mdssi:Format>
          <mdssi:Value>2023-07-27T14:47:41Z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2023-07-27T14:47:41Z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BoOqNgAAACU4VD//38AAAAAAAAAAAAAaBkOqNgAAAAAAAAAAAAAAADm+1mbAgAAcFaTO/h/AAAJAAAACQAAAAAAAAD4fwAAlOFQ//9/AADQ9wZamwIAAAA3AFqbAgAA2BoOqNgAAABAZfM4+H8AACDM/FkAAAAAyND+OPh/AAAAAAAAAAAAAAAAAAAAAAAA0PcGWpsCAAAAAAAAAAAAAAAAAAAAAAAACuyMybC4AADCYVMdAAAAAKDo+1mbAgAAQBEWW5sCAAAw4HlNmwIAAAAcDqjYAAAAAAAAAAAAAAAHAAAAAAAAAAAAAAAAAAAAPBsOq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DP/v9/AAAAAAAA/38AAODAz/7/fwAAFJ5S/gAAAAAACAAAAAAAAAAAAAAAAAAAkMOuWpsCAAAAAAAAAAAAAJjA+12bAgAAYOrIZpsCAACYwPtdmwIAADaGRP7/fwAAkLnP/v9/AACQuc/+/38AAEBl8zj4fwAAYOrIZgAAAADI0P44+H8AAAAAAAAAAAAAAAAAAP////8IAAAAmwIAAAAAAAAAAAAAAAAAAAAAAAA6qozJsLgAABSeUv4AAAAAQGkOqNgAAADw////AAAAADDgeU2bAgAA6GEOqNgAAAAAAAAAAAAAAAkAAAAAAAAAAAAAAAAAAAAMYQ6o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EAAAAYAAAADAAAAP8AAAASAAAADAAAAAEAAAAeAAAAGAAAACIAAAAEAAAAcgAAABEAAAAlAAAADAAAAAEAAABUAAAAqAAAACMAAAAEAAAAcAAAABAAAAABAAAAAGDWQcdx1kEjAAAABAAAAA8AAABMAAAAAAAAAAAAAAAAAAAA//////////9sAAAARgBpAHIAbQBhACAAbgBvACAAdgDhAGwAaQBkAGEAV00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Gg6o2AAAAJThUP//fwAAAAAAAAAAAABoGQ6o2AAAAAAAAAAAAAAAAOb7WZsCAABwVpM7+H8AAAkAAAAJAAAAAAAAAPh/AACU4VD//38AAND3BlqbAgAAADcAWpsCAADYGg6o2AAAAEBl8zj4fwAAIMz8WQAAAADI0P44+H8AAAAAAAAAAAAAAAAAAAAAAADQ9wZamwIAAAAAAAAAAAAAAAAAAAAAAAAK7IzJsLgAAMJhUx0AAAAAoOj7WZsCAABAERZbmwIAADDgeU2bAgAAABwOqNgAAAAAAAAAAAAAAAcAAAAAAAAAAAAAAAAAAAA8Gw6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wAAABgAAAAMAAAAAAAAABIAAAAMAAAAAQAAABYAAAAMAAAACAAAAFQAAABUAAAACgAAACcAAAAeAAAASgAAAAEAAAAAYNZBx3HWQQoAAABLAAAAAQAAAEwAAAAEAAAACQAAACcAAAAgAAAASwAAAFAAAABYAA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z/7/fwAAAAAAAP9/AADgwM/+/38AABSeUv4AAAAAAAgAAAAAAAAAAAAAAAAAAJDDrlqbAgAAAAAAAAAAAACYwPtdmwIAAGDqyGabAgAAmMD7XZsCAAA2hkT+/38AAJC5z/7/fwAAkLnP/v9/AABAZfM4+H8AAGDqyGYAAAAAyND+OPh/AAAAAAAAAAAAAAAAAAD/////CAAAAJsCAAAAAAAAAAAAAAAAAAAAAAAAOqqMybC4AAAUnlL+AAAAAEBpDqjYAAAA8P///wAAAAAw4HlNmwIAAOhhDqjYAAAAAAAAAAAAAAAJAAAAAAAAAAAAAAAAAAAADGEOq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dpPI2qC61Y2DNdvhW7S20y5Xf8k66y+Q2Ox7BQLi+Uc=</DigestValue>
    </Reference>
    <Reference Type="http://www.w3.org/2000/09/xmldsig#Object" URI="#idOfficeObject">
      <DigestMethod Algorithm="http://www.w3.org/2001/04/xmlenc#sha256"/>
      <DigestValue>JlIhe6Zht79J44cSObYc+wW3Q5CeU/kUQVwb7qz4i+U=</DigestValue>
    </Reference>
    <Reference Type="http://uri.etsi.org/01903#SignedProperties" URI="#idSignedProperties">
      <Transforms>
        <Transform Algorithm="http://www.w3.org/TR/2001/REC-xml-c14n-20010315"/>
      </Transforms>
      <DigestMethod Algorithm="http://www.w3.org/2001/04/xmlenc#sha256"/>
      <DigestValue>c6SlpbYjpLL3gbfSgzTbgj3CwheJaPZipXlVpus9Wlw=</DigestValue>
    </Reference>
    <Reference Type="http://www.w3.org/2000/09/xmldsig#Object" URI="#idValidSigLnImg">
      <DigestMethod Algorithm="http://www.w3.org/2001/04/xmlenc#sha256"/>
      <DigestValue>6KlHl2qP0A3FBkkbcReMFdmCElPm0Ux72jNHaq01Ti4=</DigestValue>
    </Reference>
    <Reference Type="http://www.w3.org/2000/09/xmldsig#Object" URI="#idInvalidSigLnImg">
      <DigestMethod Algorithm="http://www.w3.org/2001/04/xmlenc#sha256"/>
      <DigestValue>hlN0jcpjWMmx36UDpQX6DFpbfZ4SUzw171upFKLB04k=</DigestValue>
    </Reference>
  </SignedInfo>
  <SignatureValue>V/w2U7OPG8PHG5zkkuQ+ePBr5C7FlnVI0rv6Df1LwKIQEAuUM/qmUcHulnrj6YD1Zz4HUAnjvVQR
A0j6eV1arysHsT+1OZqMscgezpEZLZtNdhoB/bM6mmXKmgRLO6dPrAohPnqsPUgBaNXBNNPIeV+Z
Wv3KFgO15+FXT/hQFr2m0Bp5R0Ddu/+k7BuJYIqz7FT2S1p81SkHDOkzlBLUh5Ou1QYbJT8HToDq
w1wD/5XSMNQxFXfMyrr24tklw2lbQ9ZTRhuvaScCGMP/ZjfZEsnPBFaM/+Ns2lEUslVf4+GQUZNw
cpsV+0BVgQYtM1g5ululObZQm2j8yXAsPLPpcA==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t1XXbZUbr415lhMFH2aKbB+PNHN/N4X6X/FF7pCbo/A=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wZCfKWx+Isxnd8t7rHDwV0LlQrZGacpig0ocWQusgaY=</DigestValue>
      </Reference>
      <Reference URI="/xl/media/image4.emf?ContentType=image/x-emf">
        <DigestMethod Algorithm="http://www.w3.org/2001/04/xmlenc#sha256"/>
        <DigestValue>AktOmYSNYsYiRSNEdronUaWgrioWdKcBSRhnbqxt5M8=</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z8wPtpMXHETFZbjiStg5ZcNCZfhail0FbzZf1MPnZsY=</DigestValue>
      </Reference>
      <Reference URI="/xl/styles.xml?ContentType=application/vnd.openxmlformats-officedocument.spreadsheetml.styles+xml">
        <DigestMethod Algorithm="http://www.w3.org/2001/04/xmlenc#sha256"/>
        <DigestValue>YOHbDyMcu/+2O21E1WybVvs1ZRRL+qNuoW9j4b1xjAE=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Vhx/7ldnO0EPPuCdZDdqx2/nrY6DUStRSa2z+EkuTV4=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7CNRaIvcMykCAwEpLSxjDwBeXjITITWDPmF6uFUdTks=</DigestValue>
      </Reference>
      <Reference URI="/xl/worksheets/sheet2.xml?ContentType=application/vnd.openxmlformats-officedocument.spreadsheetml.worksheet+xml">
        <DigestMethod Algorithm="http://www.w3.org/2001/04/xmlenc#sha256"/>
        <DigestValue>eu9Z4cMORQEteo/q5typhDs8VL+pk/zmAZl46zAjtJg=</DigestValue>
      </Reference>
      <Reference URI="/xl/worksheets/sheet3.xml?ContentType=application/vnd.openxmlformats-officedocument.spreadsheetml.worksheet+xml">
        <DigestMethod Algorithm="http://www.w3.org/2001/04/xmlenc#sha256"/>
        <DigestValue>F0lom7AIYAdQDeHlZUKEBYYd6ky9jW3aa28ijCYrAV0=</DigestValue>
      </Reference>
      <Reference URI="/xl/worksheets/sheet4.xml?ContentType=application/vnd.openxmlformats-officedocument.spreadsheetml.worksheet+xml">
        <DigestMethod Algorithm="http://www.w3.org/2001/04/xmlenc#sha256"/>
        <DigestValue>kglT35wGhElKJCa6GS4oTzRP0tP9SSAOT2EnMD4vppg=</DigestValue>
      </Reference>
      <Reference URI="/xl/worksheets/sheet5.xml?ContentType=application/vnd.openxmlformats-officedocument.spreadsheetml.worksheet+xml">
        <DigestMethod Algorithm="http://www.w3.org/2001/04/xmlenc#sha256"/>
        <DigestValue>erlsyhEYWG5gMUVFXzIs40+wYvOiiX/fyDVNr9lR4o4=</DigestValue>
      </Reference>
      <Reference URI="/xl/worksheets/sheet6.xml?ContentType=application/vnd.openxmlformats-officedocument.spreadsheetml.worksheet+xml">
        <DigestMethod Algorithm="http://www.w3.org/2001/04/xmlenc#sha256"/>
        <DigestValue>XXcNv/TebaqVb5BAwNtGbFlwquATrJmhyIQfpxDCY08=</DigestValue>
      </Reference>
      <Reference URI="/xl/worksheets/sheet7.xml?ContentType=application/vnd.openxmlformats-officedocument.spreadsheetml.worksheet+xml">
        <DigestMethod Algorithm="http://www.w3.org/2001/04/xmlenc#sha256"/>
        <DigestValue>YQ5IncjNDCim7z3GichQVgaKJa040Xfb0bdpmDjQxjA=</DigestValue>
      </Reference>
      <Reference URI="/xl/worksheets/sheet8.xml?ContentType=application/vnd.openxmlformats-officedocument.spreadsheetml.worksheet+xml">
        <DigestMethod Algorithm="http://www.w3.org/2001/04/xmlenc#sha256"/>
        <DigestValue>OIhGYyvByQNGItq52GHJ1ud3PYR4jQaGkEJUVrr59zk=</DigestValue>
      </Reference>
      <Reference URI="/xl/worksheets/sheet9.xml?ContentType=application/vnd.openxmlformats-officedocument.spreadsheetml.worksheet+xml">
        <DigestMethod Algorithm="http://www.w3.org/2001/04/xmlenc#sha256"/>
        <DigestValue>E7434EhKGED6Ck7kZxS9bCtJdg+bNpJf4+rUqkMO7UY=</DigestValue>
      </Reference>
    </Manifest>
    <SignatureProperties>
      <SignatureProperty Id="idSignatureTime" Target="#idPackageSignature">
        <mdssi:SignatureTime xmlns:mdssi="http://schemas.openxmlformats.org/package/2006/digital-signature">
          <mdssi:Format>YYYY-MM-DDThh:mm:ssTZD</mdssi:Format>
          <mdssi:Value>2023-07-31T20:07:38Z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16.0.16529/25</OfficeVersion>
          <ApplicationVersion>16.0.16529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2023-07-31T20:07:38Z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HVi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dXM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NDY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IFY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GVy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7E1/YT9EBs1jrLi2v1FQiTxo0cCsjeOvan7UbtN/qk4=</DigestValue>
    </Reference>
    <Reference Type="http://www.w3.org/2000/09/xmldsig#Object" URI="#idOfficeObject">
      <DigestMethod Algorithm="http://www.w3.org/2001/04/xmlenc#sha256"/>
      <DigestValue>h1vpRhNy0BfZtCXpesRCCo2XT3VwLaZ9H6rBwWLu2Ng=</DigestValue>
    </Reference>
    <Reference Type="http://uri.etsi.org/01903#SignedProperties" URI="#idSignedProperties">
      <Transforms>
        <Transform Algorithm="http://www.w3.org/TR/2001/REC-xml-c14n-20010315"/>
      </Transforms>
      <DigestMethod Algorithm="http://www.w3.org/2001/04/xmlenc#sha256"/>
      <DigestValue>9iu+GdTemjxwgxZyDw17PIANgVs6bF19f3DCfOvT4tM=</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UwfHDRGZzTSLFgBEF1K7gLzr8zCguz3e5t+wDxZGIyo=</DigestValue>
    </Reference>
  </SignedInfo>
  <SignatureValue>RRS9eMCwS5l0IYl4vSxV6tNzpqtn9IPbWrp87Gt8ljvaVl+H4wsRC40Kn0DK4l/UAAJg4+6dfKCA
g1QO37QK8XXLlYUQvhyPdtYRiC472rzDefmejQTfxc7y4P5wEwXrY/F6yx2sBPC0OWpCsgR86NPK
TlRaX6Eq3/TyMmNUYkIG6iq45r7uujywRPUUbCLvajOjkqEjdEd8M+/9LkBuXQkzi9NtOwDRNi3I
ScQdmhwePpGEIJwqnh8Mwbens8xzRrOPtPvI6aAVur+i329EsSrw6Jsy/4xidiTkw9MKBPKuzFTD
rX2PGBoywnDd4CdLr9ldyLvbEQXjAw3Vg1ekcQ==</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t1XXbZUbr415lhMFH2aKbB+PNHN/N4X6X/FF7pCbo/A=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wZCfKWx+Isxnd8t7rHDwV0LlQrZGacpig0ocWQusgaY=</DigestValue>
      </Reference>
      <Reference URI="/xl/media/image4.emf?ContentType=image/x-emf">
        <DigestMethod Algorithm="http://www.w3.org/2001/04/xmlenc#sha256"/>
        <DigestValue>AktOmYSNYsYiRSNEdronUaWgrioWdKcBSRhnbqxt5M8=</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z8wPtpMXHETFZbjiStg5ZcNCZfhail0FbzZf1MPnZsY=</DigestValue>
      </Reference>
      <Reference URI="/xl/styles.xml?ContentType=application/vnd.openxmlformats-officedocument.spreadsheetml.styles+xml">
        <DigestMethod Algorithm="http://www.w3.org/2001/04/xmlenc#sha256"/>
        <DigestValue>YOHbDyMcu/+2O21E1WybVvs1ZRRL+qNuoW9j4b1xjAE=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Vhx/7ldnO0EPPuCdZDdqx2/nrY6DUStRSa2z+EkuTV4=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7CNRaIvcMykCAwEpLSxjDwBeXjITITWDPmF6uFUdTks=</DigestValue>
      </Reference>
      <Reference URI="/xl/worksheets/sheet2.xml?ContentType=application/vnd.openxmlformats-officedocument.spreadsheetml.worksheet+xml">
        <DigestMethod Algorithm="http://www.w3.org/2001/04/xmlenc#sha256"/>
        <DigestValue>eu9Z4cMORQEteo/q5typhDs8VL+pk/zmAZl46zAjtJg=</DigestValue>
      </Reference>
      <Reference URI="/xl/worksheets/sheet3.xml?ContentType=application/vnd.openxmlformats-officedocument.spreadsheetml.worksheet+xml">
        <DigestMethod Algorithm="http://www.w3.org/2001/04/xmlenc#sha256"/>
        <DigestValue>F0lom7AIYAdQDeHlZUKEBYYd6ky9jW3aa28ijCYrAV0=</DigestValue>
      </Reference>
      <Reference URI="/xl/worksheets/sheet4.xml?ContentType=application/vnd.openxmlformats-officedocument.spreadsheetml.worksheet+xml">
        <DigestMethod Algorithm="http://www.w3.org/2001/04/xmlenc#sha256"/>
        <DigestValue>kglT35wGhElKJCa6GS4oTzRP0tP9SSAOT2EnMD4vppg=</DigestValue>
      </Reference>
      <Reference URI="/xl/worksheets/sheet5.xml?ContentType=application/vnd.openxmlformats-officedocument.spreadsheetml.worksheet+xml">
        <DigestMethod Algorithm="http://www.w3.org/2001/04/xmlenc#sha256"/>
        <DigestValue>erlsyhEYWG5gMUVFXzIs40+wYvOiiX/fyDVNr9lR4o4=</DigestValue>
      </Reference>
      <Reference URI="/xl/worksheets/sheet6.xml?ContentType=application/vnd.openxmlformats-officedocument.spreadsheetml.worksheet+xml">
        <DigestMethod Algorithm="http://www.w3.org/2001/04/xmlenc#sha256"/>
        <DigestValue>XXcNv/TebaqVb5BAwNtGbFlwquATrJmhyIQfpxDCY08=</DigestValue>
      </Reference>
      <Reference URI="/xl/worksheets/sheet7.xml?ContentType=application/vnd.openxmlformats-officedocument.spreadsheetml.worksheet+xml">
        <DigestMethod Algorithm="http://www.w3.org/2001/04/xmlenc#sha256"/>
        <DigestValue>YQ5IncjNDCim7z3GichQVgaKJa040Xfb0bdpmDjQxjA=</DigestValue>
      </Reference>
      <Reference URI="/xl/worksheets/sheet8.xml?ContentType=application/vnd.openxmlformats-officedocument.spreadsheetml.worksheet+xml">
        <DigestMethod Algorithm="http://www.w3.org/2001/04/xmlenc#sha256"/>
        <DigestValue>OIhGYyvByQNGItq52GHJ1ud3PYR4jQaGkEJUVrr59zk=</DigestValue>
      </Reference>
      <Reference URI="/xl/worksheets/sheet9.xml?ContentType=application/vnd.openxmlformats-officedocument.spreadsheetml.worksheet+xml">
        <DigestMethod Algorithm="http://www.w3.org/2001/04/xmlenc#sha256"/>
        <DigestValue>E7434EhKGED6Ck7kZxS9bCtJdg+bNpJf4+rUqkMO7UY=</DigestValue>
      </Reference>
    </Manifest>
    <SignatureProperties>
      <SignatureProperty Id="idSignatureTime" Target="#idPackageSignature">
        <mdssi:SignatureTime xmlns:mdssi="http://schemas.openxmlformats.org/package/2006/digital-signature">
          <mdssi:Format>YYYY-MM-DDThh:mm:ssTZD</mdssi:Format>
          <mdssi:Value>2023-07-31T20:48:09Z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16.0.16529/25</OfficeVersion>
          <ApplicationVersion>16.0.16529</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2023-07-31T20:48:09Z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7a8b016b87201e9d04973ad023257f15">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9bd89eada49c87a1b0ad173ecfefeae5"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D903895D-4322-41D7-93FA-C65654D49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2023-07-27T14:47:29Z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